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360" yWindow="3090" windowWidth="9720" windowHeight="3795" tabRatio="612" firstSheet="1" activeTab="1"/>
  </bookViews>
  <sheets>
    <sheet name="17. Dormant account sheet" sheetId="179" state="hidden" r:id="rId1"/>
    <sheet name="ការងាររដ្ឋបាល" sheetId="182" r:id="rId2"/>
    <sheet name="រចនាសម្ព័ន្ធ" sheetId="183" r:id="rId3"/>
    <sheet name="មុខរបរកសិកម្ម" sheetId="186" r:id="rId4"/>
    <sheet name="មុខរបរផ្គត់ផ្គង់" sheetId="187" r:id="rId5"/>
  </sheets>
  <definedNames>
    <definedName name="_.._This_specification_produces_the_Balance_Sheet" localSheetId="2">#REF!</definedName>
    <definedName name="_.._This_specification_produces_the_Balance_Sheet">#REF!</definedName>
  </definedNames>
  <calcPr calcId="144525"/>
</workbook>
</file>

<file path=xl/calcChain.xml><?xml version="1.0" encoding="utf-8"?>
<calcChain xmlns="http://schemas.openxmlformats.org/spreadsheetml/2006/main">
  <c r="I8" i="187"/>
  <c r="J15"/>
  <c r="F11" i="186" l="1"/>
  <c r="I11" s="1"/>
  <c r="K12"/>
  <c r="K11"/>
  <c r="I9"/>
  <c r="I10"/>
  <c r="F19"/>
  <c r="K13" s="1"/>
  <c r="H23" i="183" l="1"/>
  <c r="H24"/>
  <c r="H22"/>
  <c r="F22"/>
  <c r="H6"/>
  <c r="I31" i="186" l="1"/>
  <c r="I30"/>
  <c r="G30" l="1"/>
  <c r="F32"/>
  <c r="I25"/>
  <c r="G25" s="1"/>
  <c r="I18"/>
  <c r="G18" s="1"/>
  <c r="I19"/>
  <c r="G19" s="1"/>
  <c r="I17"/>
  <c r="G17" s="1"/>
  <c r="G11"/>
  <c r="G10"/>
  <c r="I12"/>
  <c r="G9"/>
  <c r="G32" l="1"/>
  <c r="I32"/>
  <c r="I33"/>
  <c r="H15" i="179"/>
  <c r="I15"/>
  <c r="J15"/>
  <c r="K15"/>
  <c r="L15"/>
  <c r="M15"/>
  <c r="N15"/>
  <c r="O15"/>
  <c r="G15"/>
  <c r="P7"/>
  <c r="Q7"/>
  <c r="R7"/>
  <c r="P8"/>
  <c r="Q8"/>
  <c r="R8"/>
  <c r="P9"/>
  <c r="Q9"/>
  <c r="R9"/>
  <c r="P10"/>
  <c r="Q10"/>
  <c r="R10"/>
  <c r="P11"/>
  <c r="Q11"/>
  <c r="R11"/>
  <c r="P12"/>
  <c r="Q12"/>
  <c r="R12"/>
  <c r="P13"/>
  <c r="Q13"/>
  <c r="R13"/>
  <c r="P14"/>
  <c r="Q14"/>
  <c r="R14"/>
  <c r="R6"/>
  <c r="Q6"/>
  <c r="P6"/>
  <c r="Q15" l="1"/>
  <c r="P15"/>
  <c r="R15"/>
</calcChain>
</file>

<file path=xl/sharedStrings.xml><?xml version="1.0" encoding="utf-8"?>
<sst xmlns="http://schemas.openxmlformats.org/spreadsheetml/2006/main" count="274" uniqueCount="149">
  <si>
    <t>PaKh‘un</t>
  </si>
  <si>
    <t>srub</t>
  </si>
  <si>
    <t>l&gt;r</t>
  </si>
  <si>
    <t>eQµaH</t>
  </si>
  <si>
    <t>epSg²</t>
  </si>
  <si>
    <t>smtulücugRKa</t>
  </si>
  <si>
    <t>kalbriecäTbegáIt³&gt;&gt;&gt;&gt;&gt;&gt;&gt;&gt;&gt;&gt;&gt;&gt;&gt;&gt;&gt;&gt;&gt;&gt;&gt;&gt;&gt;&gt;</t>
  </si>
  <si>
    <t>Rsuk³&gt;&gt;&gt;&gt;&gt;&gt;&gt;&gt;&gt;&gt;&gt;&gt;&gt;&gt;&gt;&gt;&gt;&gt;&gt;&gt;&gt;&gt;</t>
  </si>
  <si>
    <t>¬htßelxa eQµµaH nig zan³¦</t>
  </si>
  <si>
    <t>shKmn_snSMR)ak;³&gt;&gt;&gt;&gt;&gt;&gt;&gt;&gt;&gt;&gt;&gt;&gt;&gt;&gt;&gt;&gt;&gt;&gt;&gt;&gt;</t>
  </si>
  <si>
    <t>éf¶TI&gt;&gt;&gt;&gt;&gt;&gt;&gt;&gt;&gt;Ex&gt;&gt;&gt;&gt;&gt;&gt;&gt;&gt;&gt;qñaM&gt;&gt;&gt;&gt;&gt;</t>
  </si>
  <si>
    <t>PUmi³&gt;&gt;&gt;&gt;&gt;&gt;&gt;&gt;&gt;&gt;&gt;&gt;&gt;&gt;&gt;&gt;&gt;&gt;&gt;&gt;&gt;&gt;</t>
  </si>
  <si>
    <t>XMuu³&gt;&gt;&gt;&gt;&gt;&gt;&gt;&gt;&gt;&gt;&gt;&gt;&gt;&gt;&gt;&gt;&gt;&gt;&gt;&gt;</t>
  </si>
  <si>
    <t>extþ³&gt;&gt;&gt;&gt;&gt;&gt;&gt;&gt;&gt;&gt;&gt;&gt;&gt;&gt;&gt;&gt;&gt;&gt;</t>
  </si>
  <si>
    <t>erobcMeday³&gt;&gt;&gt;&gt;&gt;&gt;&gt;&gt;&gt;&gt;&gt;&gt;&gt;&gt;&gt;&gt;&gt;&gt;&gt;</t>
  </si>
  <si>
    <t>smtulüedImRKa</t>
  </si>
  <si>
    <t xml:space="preserve">         éf¶TI&gt;&gt;&gt;&gt;&gt;&gt;&gt;&gt;&gt;Ex&gt;&gt;&gt;&gt;&gt;&gt;&gt;&gt;&gt;&gt;&gt;qñaM&gt;&gt;&gt;&gt;&gt;&gt;&gt;&gt;&gt;</t>
  </si>
  <si>
    <t xml:space="preserve">        RtYtBinitü nig Gnum½teday³&gt;&gt;&gt;&gt;&gt;&gt;&gt;&gt;&gt;&gt;&gt;&gt;&gt;&gt;&gt;&gt;&gt;&gt;&gt;&gt;&gt;&gt;&gt;&gt;&gt;&gt;</t>
  </si>
  <si>
    <t xml:space="preserve">           ¬htßelxa eQµµaH nig zan³¦</t>
  </si>
  <si>
    <t>taragRKb;RKgKNnIGskmµ</t>
  </si>
  <si>
    <t>ePT</t>
  </si>
  <si>
    <t>PUmi</t>
  </si>
  <si>
    <t>éf¶cUl</t>
  </si>
  <si>
    <t>éf¶ExqñaM</t>
  </si>
  <si>
    <t>smaCik</t>
  </si>
  <si>
    <t>s¼C</t>
  </si>
  <si>
    <t>Gskmµ</t>
  </si>
  <si>
    <t>kMNt;</t>
  </si>
  <si>
    <t>sµ½RKcitþ</t>
  </si>
  <si>
    <t>cUlkñúgRKa</t>
  </si>
  <si>
    <t>ecjkñúgRKa</t>
  </si>
  <si>
    <t>suMQb;</t>
  </si>
  <si>
    <t>eTAéf</t>
  </si>
  <si>
    <t>minCYb</t>
  </si>
  <si>
    <t xml:space="preserve"> RbcaMEx&gt;&gt;&gt;&gt;&gt;&gt;&gt;&gt;&gt;&gt;&gt;&gt;&gt;&gt;&gt;&gt;qñaM&gt;&gt;&gt;&gt;&gt;&gt;&gt;&gt;&gt;&gt;&gt;</t>
  </si>
  <si>
    <t>skmµvij</t>
  </si>
  <si>
    <t>បរិយាយ</t>
  </si>
  <si>
    <t>ឆ្នាំ ២០១៧</t>
  </si>
  <si>
    <t>របៀបវារៈសំខាន់ៗ</t>
  </si>
  <si>
    <t>ចំនួនសមាជិក</t>
  </si>
  <si>
    <t>សរុប (នាក់)</t>
  </si>
  <si>
    <t>១. គណៈអធិបតី ភ្ញៀវកិត្តិយស និង សមាជិកអញ្ជើញមកដល់</t>
  </si>
  <si>
    <t>៤. មតិស្វាគមន៍ និង សំណេះសំណាលដោយសមាជិកក្រុមប្រឹក្សាឃុំឬស្សីក្រោក</t>
  </si>
  <si>
    <t>បាតប្រចាំឆ្នាំ</t>
  </si>
  <si>
    <t>ប្រជុំមហាសន្និ</t>
  </si>
  <si>
    <t>ចូលរួមសរុប (នាក់)</t>
  </si>
  <si>
    <t>សហគមន៍កសិកម្ម</t>
  </si>
  <si>
    <t>២. ប្រកាសហេតុកម្មវិធី ប្រកាសគណៈអធិបតី ភ្ញៀវចូលរួម និងគោរពទង់ជាតិ</t>
  </si>
  <si>
    <r>
      <rPr>
        <b/>
        <sz val="10"/>
        <rFont val="Kh Muol"/>
      </rPr>
      <t>2</t>
    </r>
    <r>
      <rPr>
        <sz val="10"/>
        <rFont val="Kh Muol"/>
      </rPr>
      <t>. ការងាររដ្ឋបាល</t>
    </r>
  </si>
  <si>
    <t>2.1.2 ប្រជុំមហាសន្និបាតវិសមញ្ញ</t>
  </si>
  <si>
    <t>ប្រជុំមហាសន្និបាតវិសាមញ្ញ</t>
  </si>
  <si>
    <t>1 .</t>
  </si>
  <si>
    <t>2 .</t>
  </si>
  <si>
    <t>3 .</t>
  </si>
  <si>
    <t>4 .</t>
  </si>
  <si>
    <t>ថ្ងៃទី.......</t>
  </si>
  <si>
    <t>ខែ.........</t>
  </si>
  <si>
    <t>លើកទី១</t>
  </si>
  <si>
    <t xml:space="preserve">     2.1 ការប្រជុំ</t>
  </si>
  <si>
    <t xml:space="preserve">          2.1.1 ប្រជុំមហាសន្និបាតប្រចាំឆ្នាំ</t>
  </si>
  <si>
    <t>2.1.3 ប្រជុំក្រុមប្រឹក្សាភិបាល</t>
  </si>
  <si>
    <t xml:space="preserve">ប្រជុំ </t>
  </si>
  <si>
    <t>ចំនួនប្រជុំសរុប (ដង)</t>
  </si>
  <si>
    <t>ក្រុមប្រឹក្សាភិបាល</t>
  </si>
  <si>
    <t>ឆ្នាំ ២០១៧ គិតពីថ្ងៃទី</t>
  </si>
  <si>
    <t>១ សីហា ២០១៧ ដល់ថ្ងៃទី ៣១ ខែ ធ្នូ ឆ្នាំ ២០១៧</t>
  </si>
  <si>
    <t>2. 1. 4 ប្រជុំគណៈកម្មាធិការត្រូតពិនិត្យ</t>
  </si>
  <si>
    <t>គណកម្មាធិការត្រួតពិនិត្យ</t>
  </si>
  <si>
    <t>3. រចនាសម្ព័ន្ធគ្រប់គ្រងរបស់សហគមន៍កសិកម្ម</t>
  </si>
  <si>
    <t>ចំនួនសរុប (នាក់)</t>
  </si>
  <si>
    <t>ស្រី</t>
  </si>
  <si>
    <t>%ប្រែប្រួល</t>
  </si>
  <si>
    <t>សរុប</t>
  </si>
  <si>
    <t>សមាជិកសហគមន៍កសិកម្ម</t>
  </si>
  <si>
    <t>ត្រឹមថ្ងៃទី ៣១ ធ្នូ ឆ្នាំ ២០១៧</t>
  </si>
  <si>
    <t>3. 1 ព័ត៌មានសមាជិកសហគមន៍កសិកម្ម</t>
  </si>
  <si>
    <t>គណៈកម្មាធិការត្រួតពិនិត្យ</t>
  </si>
  <si>
    <t>3. 2 ព័ត៌មានថ្នាក់ដឹកនាំ (ក្រុមប្រឹក្សាភិបាល និងគណៈកម្មាធិការត្រួតពិនិត្យ)</t>
  </si>
  <si>
    <t>3. 3 បុគ្គលិកជួលពីខាងក្រៅ</t>
  </si>
  <si>
    <t>នាយកប្រតិបត្តិ</t>
  </si>
  <si>
    <t>បុគ្គលិកជាប់កិច្ចសន្យា</t>
  </si>
  <si>
    <t>3. 4 ព័ត៌មានប្រាក់ភាគហ៊ុន</t>
  </si>
  <si>
    <t>ចំនួនភាគហ៊ុនសរុប (ហ៊ុន)</t>
  </si>
  <si>
    <t>តម្លៃក្នុង១ភាគហ៊ុន (រៀល)</t>
  </si>
  <si>
    <t>តម្លៃភាគហ៊ុន (រៀល)</t>
  </si>
  <si>
    <t>4. មុខរបរ ឫមុខជំនួយរបស់សហគមន៍កសិកម្ម</t>
  </si>
  <si>
    <t>4. 1. មុខរបរឥណទាន</t>
  </si>
  <si>
    <t>4.​ 1. 1 ប្រាក់បញ្ញើសន្សំ</t>
  </si>
  <si>
    <t>ក. ប្រាក់បញ្ញើសន្សំរបស់សមាជិក និងអ្នកមិនមែនសមាជិកសហគមន៍កសិកម្ម</t>
  </si>
  <si>
    <t>ចំនួនទឹកប្រាក់ (រៀល)</t>
  </si>
  <si>
    <t>ប្រាក់បញ្ញើសន្សំរបស់សមាជិកសហគមន៍សិកម្ម (១)</t>
  </si>
  <si>
    <t>ឆ្នាំ ២០១៧ ត្រឹមថ្ងៃទី</t>
  </si>
  <si>
    <t>៣១ ធ្នូ ២០១៧ (រៀ)</t>
  </si>
  <si>
    <t>ប្រាក់បញ្ញើសន្សំរបស់អ្នកមិនមែនសមាជិកសហគមន៍សិកម្ម (២)</t>
  </si>
  <si>
    <t>សរុបប្រាក់បញ្ញើសន្សំរបស់សមាជិក និងអ្នកមិនមែនសមាជិក</t>
  </si>
  <si>
    <t>សហគមន៍សិកម្ម (១)+(២)</t>
  </si>
  <si>
    <t>ខ. ប្រាក់បញ្ញើសន្សំធម្មតា និងប្រាក់បញ្ញើសន្សំមានកាលកំណត់</t>
  </si>
  <si>
    <t>ប្រាក់បញ្ញើសន្សំធម្មតា (១)</t>
  </si>
  <si>
    <t>4. 1. 2 ប្រាក់ផ្ញើធនាគា</t>
  </si>
  <si>
    <t>ប្រាក់ផ្ញើធនាគា</t>
  </si>
  <si>
    <t>4. 1. 3 ប្រាក់ឲ្យគេខ្ចី (ធ្វើឥណទាន)</t>
  </si>
  <si>
    <t>ប្រាក់ឲ្យសមាជិកសហគមន៍កសិកម្មខ្ចី</t>
  </si>
  <si>
    <t>ប្រាក់ឲ្យអ្នកមិនមែនសមាជិកសហគមន៍កសិកម្មខ្ចី</t>
  </si>
  <si>
    <t>ប្រាក់ឲ្យគេខ្ចីសរុប​</t>
  </si>
  <si>
    <t>4. 2 មុខរបរផ្គត់ផ្គង់</t>
  </si>
  <si>
    <t>4. 2. 1. មុខរបរផ្គត់ផ្គង់ជីកសិកម្មដល់សមាជិក</t>
  </si>
  <si>
    <t>ត្រឹមថ្ងៃទី ៣១ ធ្នូ ឆ្នាំ ២០១៨</t>
  </si>
  <si>
    <t>ឆ្នាំ ២០១៨</t>
  </si>
  <si>
    <t>៣១ ធ្នូ ២០១៨ (រៀ)</t>
  </si>
  <si>
    <t>ឆ្នាំ ២០១៨ ត្រឹមថ្ងៃទី</t>
  </si>
  <si>
    <t>ប្រាក់បញ្ញើសន្សំមានកាលកំណត់ (២)</t>
  </si>
  <si>
    <t>ថ្ងៃទី ២៩ ខែ មីនា ឆ្នាំ ២០១៨</t>
  </si>
  <si>
    <t>១៦១ នាក់</t>
  </si>
  <si>
    <t>ស្រី ៧៤ នាក់</t>
  </si>
  <si>
    <t>៣. របាយការណ៍សង្ខែបរបស់សហគមន៍កសិកម្ម</t>
  </si>
  <si>
    <t xml:space="preserve"> ដោយ លោកប្រធានការិយាល័យអភិវឌ្ឍន៍សហគមន៍កសិកម្ម ខេត្តបន្ទាយមានជ័យ </t>
  </si>
  <si>
    <t>៦. មតិចូលរួមសំណេះសំណាល និងផ្តាំផ្ញើរក្នុងអង្គមហាសន្និបាតលើកទី ០២</t>
  </si>
  <si>
    <t xml:space="preserve">    និងប្រកាសបើកអង្គមហាសន្និបាត ដោយលោកអភិបាលស្រុកមង្គលបូរី</t>
  </si>
  <si>
    <t>៧. មតិស្វាគមន៍ និង សំណេះសំណាលអង្គមហាសន្និបាតលើកទី ០២</t>
  </si>
  <si>
    <t>និងដំណើរការបោះឆ្នោតជ្រើសរើសគណៈកម្មាធិការត្រួតពិនិត្យម្នាក់</t>
  </si>
  <si>
    <t>៨. ការប្រកាសនូវនីតិវិធីនៃការបោះឆ្នោត, ប្រកាសបេក្ខជនឈរឈ្មោះ</t>
  </si>
  <si>
    <t>៩.ការឡើងប្តេជ្ញាចិត្តរបស់គណៈកម្មាធិការត្រួតពិនិត្យជាប់ថ្មី</t>
  </si>
  <si>
    <t>១០.ការបង្ហាញពីអត្ថប្រយោជន៍របស់ជីធម្មជាតិជប៉ុនសញ្ញាផែនដី</t>
  </si>
  <si>
    <t>១១.បូកសរុបលទ្ធផលមហាន្និបាត និងប្រកាសបិទអង្គសន្និបាត</t>
  </si>
  <si>
    <t>ឆ្នាំ ២០១៨ គិតពីថ្ងៃទី</t>
  </si>
  <si>
    <t>១ មករា ២០១៨ ដល់ថ្ងៃទី ៣១ ធ្នូ ២០១៨</t>
  </si>
  <si>
    <t>១ មករា ២០១៨ដល់ថ្ងៃទី ៣១ ធ្នូ ២០១៨</t>
  </si>
  <si>
    <t>ចំនួន</t>
  </si>
  <si>
    <t>ឆ្នាំ២០១៧ គិតពីថ្ងៃទី</t>
  </si>
  <si>
    <t>(១ មករា ២០១៧ ដល់៣២ ធ្នូ​ ឆ្នាំ២០១៧)</t>
  </si>
  <si>
    <t>តោន</t>
  </si>
  <si>
    <t>រៀល</t>
  </si>
  <si>
    <t>ឆ្នាំ២០១៨ គិតពីថ្ងៃទី</t>
  </si>
  <si>
    <t>% ប្រែប្រួល</t>
  </si>
  <si>
    <t>(រៀល)</t>
  </si>
  <si>
    <t>ចំណូលសរុបពី</t>
  </si>
  <si>
    <t>ការលក់ជីកសិកម្ម</t>
  </si>
  <si>
    <t>4. 2. 1. មុខរបរផ្គត់ផ្គង់ពូជស្រូវកសិកម្មដល់សមាជិក</t>
  </si>
  <si>
    <t>4. 2. 1. មុខរបរផ្គត់ផ្គង់ថ្នាំបាញ់កសិកម្មដល់សមាជិក</t>
  </si>
  <si>
    <t>(១ មករា ២០១៨ ដល់៣២ ធ្នូ​ ឆ្នាំ២០១៨)</t>
  </si>
  <si>
    <t>១២២,៥៥៧,៨០០ រៀល</t>
  </si>
  <si>
    <t>៣,៣៩៤,០០០ រៀល</t>
  </si>
  <si>
    <t>៧,០២៦,៧០០​រៀល</t>
  </si>
  <si>
    <t>លីត្រ</t>
  </si>
  <si>
    <t>ឫស្សីក្រោក</t>
  </si>
  <si>
    <t>៥. មតិចូលរួមសំណេះសំណាលអង្គមហាន្និបាតលើកទីពីរដោយលោកមេឃុំ</t>
  </si>
  <si>
    <t>ចំណូលសរុបពីការ</t>
  </si>
  <si>
    <t>លក់ពូជស្រូវកសិកម្ម</t>
  </si>
  <si>
    <t>លក់ថ្នាំកសិកម្ម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</si>
</sst>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[$-12000425]0"/>
    <numFmt numFmtId="166" formatCode="[$-12000425]0%"/>
    <numFmt numFmtId="167" formatCode="[$-12000425]0.#"/>
  </numFmts>
  <fonts count="33">
    <font>
      <sz val="10"/>
      <name val="Arial"/>
    </font>
    <font>
      <sz val="10"/>
      <name val="Arial"/>
      <family val="2"/>
    </font>
    <font>
      <sz val="18"/>
      <name val="Limon S1"/>
    </font>
    <font>
      <sz val="20"/>
      <name val="Limon S1"/>
    </font>
    <font>
      <sz val="10"/>
      <name val="Arial"/>
      <family val="2"/>
    </font>
    <font>
      <sz val="8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6"/>
      <name val="Limon S1"/>
    </font>
    <font>
      <b/>
      <sz val="18"/>
      <name val="Limon S1"/>
    </font>
    <font>
      <b/>
      <sz val="20"/>
      <name val="Limon S1"/>
    </font>
    <font>
      <sz val="22"/>
      <name val="Limon S1"/>
    </font>
    <font>
      <sz val="16"/>
      <name val="Arial"/>
      <family val="2"/>
    </font>
    <font>
      <b/>
      <sz val="16"/>
      <name val="Arial"/>
      <family val="2"/>
    </font>
    <font>
      <sz val="20"/>
      <name val="Limon R1"/>
    </font>
    <font>
      <b/>
      <sz val="20"/>
      <name val="Arial"/>
      <family val="2"/>
    </font>
    <font>
      <sz val="22"/>
      <name val="Arial"/>
      <family val="2"/>
    </font>
    <font>
      <sz val="10"/>
      <color indexed="33"/>
      <name val="Arial"/>
      <family val="2"/>
    </font>
    <font>
      <sz val="10"/>
      <color theme="3" tint="0.39997558519241921"/>
      <name val="Arial"/>
      <family val="2"/>
    </font>
    <font>
      <sz val="25"/>
      <color rgb="FF0070C0"/>
      <name val="Limon R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OS Battambang"/>
    </font>
    <font>
      <sz val="10"/>
      <name val="Khmer OS"/>
    </font>
    <font>
      <sz val="11"/>
      <name val="Khmer OS"/>
    </font>
    <font>
      <sz val="10"/>
      <name val="Kh Muol"/>
    </font>
    <font>
      <b/>
      <sz val="10"/>
      <name val="Khmer OS"/>
    </font>
    <font>
      <b/>
      <sz val="10"/>
      <name val="Kh Muol"/>
    </font>
    <font>
      <b/>
      <i/>
      <sz val="10"/>
      <name val="Khmer OS"/>
    </font>
    <font>
      <i/>
      <sz val="10"/>
      <name val="Khmer OS"/>
    </font>
    <font>
      <b/>
      <sz val="11"/>
      <name val="Khmer OS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41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85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6" fillId="0" borderId="0" xfId="0" applyFont="1" applyBorder="1"/>
    <xf numFmtId="0" fontId="0" fillId="0" borderId="0" xfId="0" applyBorder="1"/>
    <xf numFmtId="0" fontId="5" fillId="0" borderId="0" xfId="0" applyFont="1" applyBorder="1"/>
    <xf numFmtId="0" fontId="12" fillId="0" borderId="0" xfId="0" applyFont="1" applyBorder="1"/>
    <xf numFmtId="0" fontId="3" fillId="0" borderId="0" xfId="0" applyFont="1"/>
    <xf numFmtId="0" fontId="16" fillId="0" borderId="0" xfId="0" applyFont="1" applyFill="1" applyBorder="1"/>
    <xf numFmtId="0" fontId="16" fillId="0" borderId="0" xfId="0" applyFont="1" applyFill="1" applyBorder="1" applyAlignment="1">
      <alignment horizontal="right"/>
    </xf>
    <xf numFmtId="0" fontId="14" fillId="0" borderId="0" xfId="0" applyFont="1" applyBorder="1" applyAlignment="1">
      <alignment horizontal="left"/>
    </xf>
    <xf numFmtId="0" fontId="9" fillId="0" borderId="0" xfId="0" applyFont="1" applyBorder="1"/>
    <xf numFmtId="0" fontId="17" fillId="0" borderId="0" xfId="0" applyFont="1" applyBorder="1"/>
    <xf numFmtId="0" fontId="13" fillId="0" borderId="0" xfId="0" applyFont="1" applyBorder="1"/>
    <xf numFmtId="0" fontId="3" fillId="0" borderId="0" xfId="0" applyFont="1" applyBorder="1" applyAlignment="1"/>
    <xf numFmtId="0" fontId="9" fillId="0" borderId="0" xfId="0" applyFont="1" applyBorder="1" applyAlignment="1"/>
    <xf numFmtId="0" fontId="18" fillId="0" borderId="0" xfId="0" applyFont="1" applyBorder="1"/>
    <xf numFmtId="0" fontId="3" fillId="0" borderId="42" xfId="0" applyFont="1" applyFill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5" fillId="0" borderId="14" xfId="0" applyFont="1" applyBorder="1"/>
    <xf numFmtId="0" fontId="2" fillId="0" borderId="6" xfId="0" applyFont="1" applyBorder="1"/>
    <xf numFmtId="0" fontId="5" fillId="0" borderId="11" xfId="0" applyFont="1" applyBorder="1"/>
    <xf numFmtId="0" fontId="2" fillId="0" borderId="3" xfId="0" applyFont="1" applyBorder="1"/>
    <xf numFmtId="0" fontId="5" fillId="0" borderId="35" xfId="0" applyFont="1" applyBorder="1"/>
    <xf numFmtId="0" fontId="3" fillId="0" borderId="4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8" xfId="0" quotePrefix="1" applyFont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32" xfId="0" quotePrefix="1" applyFont="1" applyBorder="1" applyAlignment="1">
      <alignment horizontal="center"/>
    </xf>
    <xf numFmtId="0" fontId="10" fillId="0" borderId="46" xfId="0" applyFont="1" applyBorder="1"/>
    <xf numFmtId="41" fontId="8" fillId="0" borderId="23" xfId="1" applyFont="1" applyBorder="1"/>
    <xf numFmtId="41" fontId="8" fillId="0" borderId="6" xfId="1" applyFont="1" applyBorder="1"/>
    <xf numFmtId="41" fontId="8" fillId="0" borderId="14" xfId="1" applyFont="1" applyBorder="1"/>
    <xf numFmtId="41" fontId="8" fillId="0" borderId="27" xfId="1" applyFont="1" applyBorder="1"/>
    <xf numFmtId="41" fontId="8" fillId="0" borderId="31" xfId="1" applyFont="1" applyBorder="1"/>
    <xf numFmtId="41" fontId="8" fillId="0" borderId="14" xfId="1" applyFont="1" applyFill="1" applyBorder="1"/>
    <xf numFmtId="41" fontId="8" fillId="0" borderId="15" xfId="1" applyFont="1" applyBorder="1"/>
    <xf numFmtId="41" fontId="8" fillId="0" borderId="1" xfId="1" applyFont="1" applyBorder="1"/>
    <xf numFmtId="41" fontId="8" fillId="0" borderId="24" xfId="1" applyFont="1" applyBorder="1"/>
    <xf numFmtId="41" fontId="8" fillId="0" borderId="26" xfId="1" applyFont="1" applyBorder="1"/>
    <xf numFmtId="41" fontId="8" fillId="0" borderId="7" xfId="1" applyFont="1" applyBorder="1"/>
    <xf numFmtId="41" fontId="8" fillId="0" borderId="2" xfId="1" applyFont="1" applyBorder="1"/>
    <xf numFmtId="41" fontId="8" fillId="0" borderId="8" xfId="1" applyFont="1" applyBorder="1"/>
    <xf numFmtId="41" fontId="8" fillId="0" borderId="9" xfId="1" applyFont="1" applyBorder="1"/>
    <xf numFmtId="41" fontId="8" fillId="0" borderId="10" xfId="1" applyFont="1" applyBorder="1"/>
    <xf numFmtId="41" fontId="8" fillId="0" borderId="41" xfId="1" applyFont="1" applyBorder="1"/>
    <xf numFmtId="41" fontId="8" fillId="0" borderId="11" xfId="1" applyFont="1" applyFill="1" applyBorder="1"/>
    <xf numFmtId="41" fontId="8" fillId="0" borderId="4" xfId="1" applyFont="1" applyBorder="1"/>
    <xf numFmtId="41" fontId="8" fillId="0" borderId="12" xfId="1" applyFont="1" applyBorder="1"/>
    <xf numFmtId="41" fontId="7" fillId="0" borderId="36" xfId="1" applyFont="1" applyBorder="1"/>
    <xf numFmtId="41" fontId="7" fillId="0" borderId="37" xfId="1" applyFont="1" applyBorder="1"/>
    <xf numFmtId="41" fontId="7" fillId="0" borderId="47" xfId="1" applyFont="1" applyBorder="1"/>
    <xf numFmtId="41" fontId="7" fillId="0" borderId="35" xfId="1" applyFont="1" applyFill="1" applyBorder="1"/>
    <xf numFmtId="0" fontId="11" fillId="0" borderId="16" xfId="0" applyFont="1" applyBorder="1" applyAlignment="1"/>
    <xf numFmtId="0" fontId="11" fillId="0" borderId="17" xfId="0" applyFont="1" applyBorder="1" applyAlignment="1"/>
    <xf numFmtId="0" fontId="11" fillId="0" borderId="19" xfId="0" applyFont="1" applyBorder="1" applyAlignment="1"/>
    <xf numFmtId="0" fontId="11" fillId="0" borderId="0" xfId="0" applyFont="1" applyBorder="1" applyAlignment="1"/>
    <xf numFmtId="0" fontId="19" fillId="0" borderId="0" xfId="0" applyFont="1"/>
    <xf numFmtId="0" fontId="19" fillId="0" borderId="38" xfId="0" applyFont="1" applyBorder="1"/>
    <xf numFmtId="0" fontId="12" fillId="0" borderId="38" xfId="0" applyFont="1" applyBorder="1"/>
    <xf numFmtId="0" fontId="19" fillId="0" borderId="48" xfId="0" applyFont="1" applyBorder="1"/>
    <xf numFmtId="0" fontId="19" fillId="0" borderId="33" xfId="0" applyFont="1" applyBorder="1" applyAlignment="1">
      <alignment vertical="center"/>
    </xf>
    <xf numFmtId="0" fontId="3" fillId="0" borderId="38" xfId="0" applyFont="1" applyBorder="1"/>
    <xf numFmtId="0" fontId="25" fillId="0" borderId="0" xfId="0" applyFont="1"/>
    <xf numFmtId="0" fontId="25" fillId="0" borderId="0" xfId="0" applyFont="1" applyAlignment="1"/>
    <xf numFmtId="0" fontId="25" fillId="0" borderId="2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25" fillId="0" borderId="2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4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25" fillId="0" borderId="4" xfId="0" applyFont="1" applyBorder="1" applyAlignment="1"/>
    <xf numFmtId="0" fontId="25" fillId="0" borderId="23" xfId="0" applyFont="1" applyBorder="1" applyAlignment="1"/>
    <xf numFmtId="0" fontId="25" fillId="0" borderId="2" xfId="0" applyFont="1" applyBorder="1"/>
    <xf numFmtId="0" fontId="25" fillId="0" borderId="4" xfId="0" applyFont="1" applyBorder="1"/>
    <xf numFmtId="0" fontId="25" fillId="0" borderId="23" xfId="0" applyFont="1" applyBorder="1"/>
    <xf numFmtId="0" fontId="30" fillId="0" borderId="0" xfId="0" applyFont="1"/>
    <xf numFmtId="0" fontId="25" fillId="0" borderId="8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0" xfId="0" applyFont="1" applyBorder="1"/>
    <xf numFmtId="165" fontId="25" fillId="0" borderId="1" xfId="0" applyNumberFormat="1" applyFont="1" applyBorder="1" applyAlignment="1">
      <alignment horizontal="center" vertical="center"/>
    </xf>
    <xf numFmtId="165" fontId="25" fillId="0" borderId="0" xfId="0" applyNumberFormat="1" applyFont="1"/>
    <xf numFmtId="166" fontId="25" fillId="0" borderId="1" xfId="0" applyNumberFormat="1" applyFont="1" applyBorder="1"/>
    <xf numFmtId="16" fontId="25" fillId="0" borderId="0" xfId="0" applyNumberFormat="1" applyFont="1"/>
    <xf numFmtId="165" fontId="25" fillId="0" borderId="1" xfId="0" applyNumberFormat="1" applyFont="1" applyBorder="1" applyAlignment="1">
      <alignment horizontal="center"/>
    </xf>
    <xf numFmtId="166" fontId="25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/>
    </xf>
    <xf numFmtId="0" fontId="31" fillId="0" borderId="0" xfId="0" applyFont="1"/>
    <xf numFmtId="41" fontId="25" fillId="0" borderId="0" xfId="0" applyNumberFormat="1" applyFont="1"/>
    <xf numFmtId="41" fontId="26" fillId="0" borderId="1" xfId="1" applyFont="1" applyBorder="1"/>
    <xf numFmtId="9" fontId="26" fillId="0" borderId="1" xfId="13" applyFont="1" applyBorder="1" applyAlignment="1">
      <alignment horizontal="center"/>
    </xf>
    <xf numFmtId="41" fontId="25" fillId="0" borderId="0" xfId="1" applyFont="1"/>
    <xf numFmtId="41" fontId="26" fillId="0" borderId="23" xfId="1" applyFont="1" applyBorder="1"/>
    <xf numFmtId="0" fontId="29" fillId="0" borderId="0" xfId="0" applyFont="1"/>
    <xf numFmtId="9" fontId="25" fillId="0" borderId="1" xfId="13" applyFont="1" applyBorder="1"/>
    <xf numFmtId="165" fontId="25" fillId="0" borderId="1" xfId="0" applyNumberFormat="1" applyFont="1" applyFill="1" applyBorder="1" applyAlignment="1">
      <alignment horizontal="center" vertical="center"/>
    </xf>
    <xf numFmtId="41" fontId="26" fillId="0" borderId="1" xfId="1" applyFont="1" applyBorder="1" applyAlignment="1">
      <alignment horizontal="center"/>
    </xf>
    <xf numFmtId="41" fontId="26" fillId="0" borderId="1" xfId="1" applyFont="1" applyFill="1" applyBorder="1"/>
    <xf numFmtId="41" fontId="26" fillId="0" borderId="23" xfId="1" applyFont="1" applyFill="1" applyBorder="1"/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2" xfId="0" applyFont="1" applyBorder="1" applyAlignment="1"/>
    <xf numFmtId="41" fontId="25" fillId="0" borderId="1" xfId="1" applyFont="1" applyBorder="1"/>
    <xf numFmtId="167" fontId="25" fillId="0" borderId="1" xfId="0" applyNumberFormat="1" applyFont="1" applyBorder="1" applyAlignment="1">
      <alignment horizontal="center"/>
    </xf>
    <xf numFmtId="0" fontId="32" fillId="0" borderId="0" xfId="0" applyFont="1"/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11" fillId="0" borderId="21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52" xfId="0" applyFont="1" applyBorder="1" applyAlignment="1">
      <alignment horizontal="center"/>
    </xf>
    <xf numFmtId="0" fontId="25" fillId="0" borderId="41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51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50" xfId="0" applyFont="1" applyBorder="1" applyAlignment="1">
      <alignment horizontal="center"/>
    </xf>
    <xf numFmtId="0" fontId="25" fillId="0" borderId="31" xfId="0" applyFont="1" applyBorder="1" applyAlignment="1">
      <alignment horizontal="center"/>
    </xf>
    <xf numFmtId="0" fontId="25" fillId="0" borderId="49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5" fillId="0" borderId="3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4" fillId="0" borderId="50" xfId="0" applyFont="1" applyBorder="1" applyAlignment="1">
      <alignment horizontal="left" vertical="center"/>
    </xf>
    <xf numFmtId="0" fontId="24" fillId="0" borderId="31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/>
    </xf>
    <xf numFmtId="0" fontId="25" fillId="0" borderId="52" xfId="0" applyFont="1" applyBorder="1" applyAlignment="1">
      <alignment horizontal="left"/>
    </xf>
    <xf numFmtId="0" fontId="25" fillId="0" borderId="6" xfId="0" applyFont="1" applyBorder="1" applyAlignment="1">
      <alignment horizontal="left"/>
    </xf>
    <xf numFmtId="0" fontId="25" fillId="0" borderId="50" xfId="0" applyFont="1" applyBorder="1" applyAlignment="1">
      <alignment horizontal="left"/>
    </xf>
    <xf numFmtId="0" fontId="25" fillId="0" borderId="31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8" xfId="0" applyFont="1" applyBorder="1" applyAlignment="1">
      <alignment horizontal="left"/>
    </xf>
    <xf numFmtId="0" fontId="25" fillId="0" borderId="41" xfId="0" applyFont="1" applyBorder="1" applyAlignment="1">
      <alignment horizontal="left"/>
    </xf>
    <xf numFmtId="0" fontId="25" fillId="0" borderId="3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51" xfId="0" applyFont="1" applyBorder="1" applyAlignment="1">
      <alignment horizontal="left"/>
    </xf>
    <xf numFmtId="0" fontId="25" fillId="0" borderId="8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/>
    </xf>
    <xf numFmtId="165" fontId="25" fillId="0" borderId="7" xfId="0" applyNumberFormat="1" applyFont="1" applyBorder="1" applyAlignment="1">
      <alignment horizontal="center"/>
    </xf>
    <xf numFmtId="165" fontId="25" fillId="0" borderId="26" xfId="0" applyNumberFormat="1" applyFont="1" applyBorder="1" applyAlignment="1">
      <alignment horizontal="center"/>
    </xf>
    <xf numFmtId="0" fontId="25" fillId="0" borderId="1" xfId="0" applyFont="1" applyBorder="1" applyAlignment="1">
      <alignment horizontal="left"/>
    </xf>
    <xf numFmtId="41" fontId="25" fillId="0" borderId="7" xfId="1" applyFont="1" applyBorder="1" applyAlignment="1">
      <alignment horizontal="center"/>
    </xf>
    <xf numFmtId="41" fontId="25" fillId="0" borderId="26" xfId="1" applyFont="1" applyBorder="1" applyAlignment="1">
      <alignment horizontal="center"/>
    </xf>
    <xf numFmtId="41" fontId="25" fillId="0" borderId="7" xfId="1" applyFont="1" applyBorder="1" applyAlignment="1">
      <alignment horizontal="center" vertical="center"/>
    </xf>
    <xf numFmtId="41" fontId="25" fillId="0" borderId="26" xfId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9" fontId="26" fillId="0" borderId="2" xfId="13" applyFont="1" applyBorder="1" applyAlignment="1">
      <alignment horizontal="center"/>
    </xf>
    <xf numFmtId="9" fontId="26" fillId="0" borderId="23" xfId="13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left"/>
    </xf>
    <xf numFmtId="41" fontId="26" fillId="0" borderId="41" xfId="1" applyFont="1" applyBorder="1" applyAlignment="1">
      <alignment horizontal="center"/>
    </xf>
    <xf numFmtId="41" fontId="26" fillId="0" borderId="31" xfId="1" applyFont="1" applyBorder="1" applyAlignment="1">
      <alignment horizontal="center"/>
    </xf>
    <xf numFmtId="41" fontId="26" fillId="0" borderId="2" xfId="1" applyFont="1" applyFill="1" applyBorder="1" applyAlignment="1">
      <alignment horizontal="center"/>
    </xf>
    <xf numFmtId="41" fontId="26" fillId="0" borderId="23" xfId="1" applyFont="1" applyFill="1" applyBorder="1" applyAlignment="1">
      <alignment horizontal="center"/>
    </xf>
    <xf numFmtId="41" fontId="26" fillId="0" borderId="2" xfId="1" applyFont="1" applyBorder="1" applyAlignment="1">
      <alignment horizontal="center"/>
    </xf>
    <xf numFmtId="41" fontId="26" fillId="0" borderId="23" xfId="1" applyFont="1" applyBorder="1" applyAlignment="1">
      <alignment horizontal="center"/>
    </xf>
    <xf numFmtId="0" fontId="28" fillId="0" borderId="7" xfId="0" applyFont="1" applyBorder="1" applyAlignment="1">
      <alignment horizontal="left"/>
    </xf>
    <xf numFmtId="0" fontId="28" fillId="0" borderId="49" xfId="0" applyFont="1" applyBorder="1" applyAlignment="1">
      <alignment horizontal="left"/>
    </xf>
    <xf numFmtId="0" fontId="28" fillId="0" borderId="26" xfId="0" applyFont="1" applyBorder="1" applyAlignment="1">
      <alignment horizontal="left"/>
    </xf>
    <xf numFmtId="166" fontId="25" fillId="0" borderId="2" xfId="0" applyNumberFormat="1" applyFont="1" applyBorder="1" applyAlignment="1">
      <alignment horizontal="center"/>
    </xf>
    <xf numFmtId="166" fontId="25" fillId="0" borderId="23" xfId="0" applyNumberFormat="1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23" xfId="0" applyFont="1" applyBorder="1" applyAlignment="1">
      <alignment horizontal="center"/>
    </xf>
  </cellXfs>
  <cellStyles count="14">
    <cellStyle name="Comma" xfId="1" builtinId="3"/>
    <cellStyle name="Comma [0] 2" xfId="4"/>
    <cellStyle name="Comma [0] 2 2" xfId="6"/>
    <cellStyle name="Comma [0] 2 2 2" xfId="11"/>
    <cellStyle name="Comma [0] 2 3" xfId="9"/>
    <cellStyle name="Comma 2" xfId="3"/>
    <cellStyle name="Comma 3" xfId="5"/>
    <cellStyle name="Comma 3 2" xfId="7"/>
    <cellStyle name="Comma 3 2 2" xfId="12"/>
    <cellStyle name="Comma 3 3" xfId="10"/>
    <cellStyle name="Currency 2" xfId="8"/>
    <cellStyle name="Normal" xfId="0" builtinId="0"/>
    <cellStyle name="Normal 2" xfId="2"/>
    <cellStyle name="Percent" xfId="1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/>
  <dimension ref="A1:U21"/>
  <sheetViews>
    <sheetView topLeftCell="D10" workbookViewId="0">
      <selection activeCell="J4" sqref="J4:L4"/>
    </sheetView>
  </sheetViews>
  <sheetFormatPr defaultRowHeight="12.75"/>
  <cols>
    <col min="1" max="1" width="4" customWidth="1"/>
    <col min="2" max="2" width="12.42578125" customWidth="1"/>
    <col min="3" max="3" width="3.7109375" customWidth="1"/>
    <col min="4" max="4" width="8.5703125" customWidth="1"/>
    <col min="5" max="5" width="6.5703125" customWidth="1"/>
    <col min="6" max="6" width="7.140625" customWidth="1"/>
    <col min="7" max="7" width="7.42578125" customWidth="1"/>
    <col min="8" max="8" width="7.5703125" customWidth="1"/>
    <col min="9" max="9" width="7.42578125" customWidth="1"/>
    <col min="10" max="10" width="7.7109375" customWidth="1"/>
    <col min="11" max="11" width="7.28515625" customWidth="1"/>
    <col min="12" max="12" width="7.85546875" customWidth="1"/>
    <col min="13" max="13" width="7.28515625" customWidth="1"/>
    <col min="14" max="14" width="7.42578125" customWidth="1"/>
    <col min="15" max="15" width="7.28515625" customWidth="1"/>
    <col min="16" max="16" width="7.42578125" customWidth="1"/>
    <col min="17" max="17" width="7.140625" customWidth="1"/>
    <col min="18" max="18" width="6.7109375" customWidth="1"/>
    <col min="19" max="19" width="7.28515625" style="62" customWidth="1"/>
  </cols>
  <sheetData>
    <row r="1" spans="1:21" ht="34.5">
      <c r="A1" s="6" t="s">
        <v>9</v>
      </c>
      <c r="B1" s="12"/>
      <c r="C1" s="16"/>
      <c r="D1" s="16"/>
      <c r="E1" s="16"/>
      <c r="F1" s="115" t="s">
        <v>19</v>
      </c>
      <c r="G1" s="115"/>
      <c r="H1" s="115"/>
      <c r="I1" s="115"/>
      <c r="J1" s="115"/>
      <c r="K1" s="115"/>
      <c r="L1" s="7"/>
      <c r="N1" s="6" t="s">
        <v>11</v>
      </c>
      <c r="O1" s="12"/>
      <c r="P1" s="6" t="s">
        <v>12</v>
      </c>
      <c r="Q1" s="12"/>
    </row>
    <row r="2" spans="1:21" ht="30">
      <c r="A2" s="6" t="s">
        <v>6</v>
      </c>
      <c r="B2" s="12"/>
      <c r="C2" s="2"/>
      <c r="D2" s="2"/>
      <c r="E2" s="2"/>
      <c r="F2" s="116" t="s">
        <v>34</v>
      </c>
      <c r="G2" s="116"/>
      <c r="H2" s="116"/>
      <c r="I2" s="116"/>
      <c r="J2" s="116"/>
      <c r="K2" s="116"/>
      <c r="N2" s="6" t="s">
        <v>7</v>
      </c>
      <c r="O2" s="12"/>
      <c r="P2" s="6" t="s">
        <v>13</v>
      </c>
      <c r="Q2" s="12"/>
    </row>
    <row r="3" spans="1:21" ht="13.5" thickBot="1"/>
    <row r="4" spans="1:21" ht="28.5" thickTop="1">
      <c r="A4" s="17" t="s">
        <v>2</v>
      </c>
      <c r="B4" s="18" t="s">
        <v>3</v>
      </c>
      <c r="C4" s="19" t="s">
        <v>20</v>
      </c>
      <c r="D4" s="18" t="s">
        <v>21</v>
      </c>
      <c r="E4" s="19" t="s">
        <v>22</v>
      </c>
      <c r="F4" s="19" t="s">
        <v>23</v>
      </c>
      <c r="G4" s="118" t="s">
        <v>15</v>
      </c>
      <c r="H4" s="118"/>
      <c r="I4" s="119"/>
      <c r="J4" s="122" t="s">
        <v>29</v>
      </c>
      <c r="K4" s="118"/>
      <c r="L4" s="121"/>
      <c r="M4" s="120" t="s">
        <v>30</v>
      </c>
      <c r="N4" s="118"/>
      <c r="O4" s="121"/>
      <c r="P4" s="58" t="s">
        <v>5</v>
      </c>
      <c r="Q4" s="59"/>
      <c r="R4" s="60"/>
      <c r="S4" s="113" t="s">
        <v>4</v>
      </c>
      <c r="T4" s="61"/>
      <c r="U4" s="61"/>
    </row>
    <row r="5" spans="1:21" ht="28.5" thickBot="1">
      <c r="A5" s="20"/>
      <c r="B5" s="26" t="s">
        <v>24</v>
      </c>
      <c r="C5" s="26"/>
      <c r="D5" s="26"/>
      <c r="E5" s="27" t="s">
        <v>25</v>
      </c>
      <c r="F5" s="27" t="s">
        <v>26</v>
      </c>
      <c r="G5" s="28" t="s">
        <v>0</v>
      </c>
      <c r="H5" s="29" t="s">
        <v>27</v>
      </c>
      <c r="I5" s="33" t="s">
        <v>28</v>
      </c>
      <c r="J5" s="32" t="s">
        <v>0</v>
      </c>
      <c r="K5" s="29" t="s">
        <v>27</v>
      </c>
      <c r="L5" s="30" t="s">
        <v>28</v>
      </c>
      <c r="M5" s="31" t="s">
        <v>0</v>
      </c>
      <c r="N5" s="29" t="s">
        <v>27</v>
      </c>
      <c r="O5" s="30" t="s">
        <v>28</v>
      </c>
      <c r="P5" s="32" t="s">
        <v>0</v>
      </c>
      <c r="Q5" s="29" t="s">
        <v>27</v>
      </c>
      <c r="R5" s="30" t="s">
        <v>28</v>
      </c>
      <c r="S5" s="114"/>
    </row>
    <row r="6" spans="1:21" ht="30">
      <c r="A6" s="21">
        <v>1</v>
      </c>
      <c r="B6" s="22"/>
      <c r="C6" s="22"/>
      <c r="D6" s="22"/>
      <c r="E6" s="22"/>
      <c r="F6" s="22"/>
      <c r="G6" s="35">
        <v>1000</v>
      </c>
      <c r="H6" s="35">
        <v>100</v>
      </c>
      <c r="I6" s="36">
        <v>100</v>
      </c>
      <c r="J6" s="37">
        <v>0</v>
      </c>
      <c r="K6" s="35">
        <v>0</v>
      </c>
      <c r="L6" s="38">
        <v>0</v>
      </c>
      <c r="M6" s="39">
        <v>1000</v>
      </c>
      <c r="N6" s="35">
        <v>100</v>
      </c>
      <c r="O6" s="38">
        <v>100</v>
      </c>
      <c r="P6" s="40">
        <f>G6+J6-M6</f>
        <v>0</v>
      </c>
      <c r="Q6" s="35">
        <f>H6+K6-N6</f>
        <v>0</v>
      </c>
      <c r="R6" s="38">
        <f>I6+L6-O6</f>
        <v>0</v>
      </c>
      <c r="S6" s="64" t="s">
        <v>31</v>
      </c>
    </row>
    <row r="7" spans="1:21" ht="30">
      <c r="A7" s="21">
        <v>2</v>
      </c>
      <c r="B7" s="22"/>
      <c r="C7" s="22"/>
      <c r="D7" s="22"/>
      <c r="E7" s="22"/>
      <c r="F7" s="22"/>
      <c r="G7" s="35">
        <v>1000</v>
      </c>
      <c r="H7" s="35">
        <v>100</v>
      </c>
      <c r="I7" s="36">
        <v>100</v>
      </c>
      <c r="J7" s="41">
        <v>0</v>
      </c>
      <c r="K7" s="42">
        <v>0</v>
      </c>
      <c r="L7" s="43">
        <v>0</v>
      </c>
      <c r="M7" s="44"/>
      <c r="N7" s="42"/>
      <c r="O7" s="43"/>
      <c r="P7" s="40">
        <f t="shared" ref="P7:P15" si="0">G7+J7-M7</f>
        <v>1000</v>
      </c>
      <c r="Q7" s="35">
        <f t="shared" ref="Q7:Q15" si="1">H7+K7-N7</f>
        <v>100</v>
      </c>
      <c r="R7" s="38">
        <f t="shared" ref="R7:R15" si="2">I7+L7-O7</f>
        <v>100</v>
      </c>
      <c r="S7" s="64" t="s">
        <v>32</v>
      </c>
    </row>
    <row r="8" spans="1:21" ht="30">
      <c r="A8" s="21">
        <v>3</v>
      </c>
      <c r="B8" s="22"/>
      <c r="C8" s="22"/>
      <c r="D8" s="22"/>
      <c r="E8" s="22"/>
      <c r="F8" s="22"/>
      <c r="G8" s="42">
        <v>0</v>
      </c>
      <c r="H8" s="42">
        <v>0</v>
      </c>
      <c r="I8" s="45">
        <v>0</v>
      </c>
      <c r="J8" s="41">
        <v>5000</v>
      </c>
      <c r="K8" s="42">
        <v>2000</v>
      </c>
      <c r="L8" s="43">
        <v>3000</v>
      </c>
      <c r="M8" s="44"/>
      <c r="N8" s="42"/>
      <c r="O8" s="43"/>
      <c r="P8" s="40">
        <f t="shared" si="0"/>
        <v>5000</v>
      </c>
      <c r="Q8" s="35">
        <f t="shared" si="1"/>
        <v>2000</v>
      </c>
      <c r="R8" s="38">
        <f t="shared" si="2"/>
        <v>3000</v>
      </c>
      <c r="S8" s="64" t="s">
        <v>33</v>
      </c>
    </row>
    <row r="9" spans="1:21" ht="30">
      <c r="A9" s="21">
        <v>4</v>
      </c>
      <c r="B9" s="22"/>
      <c r="C9" s="22"/>
      <c r="D9" s="22"/>
      <c r="E9" s="22"/>
      <c r="F9" s="22"/>
      <c r="G9" s="42"/>
      <c r="H9" s="42"/>
      <c r="I9" s="45"/>
      <c r="J9" s="41">
        <v>5000</v>
      </c>
      <c r="K9" s="42">
        <v>2000</v>
      </c>
      <c r="L9" s="43">
        <v>2000</v>
      </c>
      <c r="M9" s="44"/>
      <c r="N9" s="42"/>
      <c r="O9" s="43"/>
      <c r="P9" s="40">
        <f t="shared" si="0"/>
        <v>5000</v>
      </c>
      <c r="Q9" s="35">
        <f t="shared" si="1"/>
        <v>2000</v>
      </c>
      <c r="R9" s="38">
        <f t="shared" si="2"/>
        <v>2000</v>
      </c>
      <c r="S9" s="64" t="s">
        <v>33</v>
      </c>
    </row>
    <row r="10" spans="1:21" ht="27.75">
      <c r="A10" s="21">
        <v>5</v>
      </c>
      <c r="B10" s="22"/>
      <c r="C10" s="22"/>
      <c r="D10" s="22"/>
      <c r="E10" s="22"/>
      <c r="F10" s="22"/>
      <c r="G10" s="42">
        <v>5000</v>
      </c>
      <c r="H10" s="42">
        <v>2000</v>
      </c>
      <c r="I10" s="45">
        <v>2000</v>
      </c>
      <c r="J10" s="41"/>
      <c r="K10" s="42"/>
      <c r="L10" s="43"/>
      <c r="M10" s="44">
        <v>5000</v>
      </c>
      <c r="N10" s="42">
        <v>2000</v>
      </c>
      <c r="O10" s="43">
        <v>2000</v>
      </c>
      <c r="P10" s="40">
        <f t="shared" si="0"/>
        <v>0</v>
      </c>
      <c r="Q10" s="35">
        <f t="shared" si="1"/>
        <v>0</v>
      </c>
      <c r="R10" s="38">
        <f t="shared" si="2"/>
        <v>0</v>
      </c>
      <c r="S10" s="67" t="s">
        <v>35</v>
      </c>
    </row>
    <row r="11" spans="1:21" ht="24.75">
      <c r="A11" s="21">
        <v>6</v>
      </c>
      <c r="B11" s="22"/>
      <c r="C11" s="22"/>
      <c r="D11" s="22"/>
      <c r="E11" s="22"/>
      <c r="F11" s="22"/>
      <c r="G11" s="42"/>
      <c r="H11" s="42"/>
      <c r="I11" s="45"/>
      <c r="J11" s="41"/>
      <c r="K11" s="42"/>
      <c r="L11" s="43"/>
      <c r="M11" s="44"/>
      <c r="N11" s="42"/>
      <c r="O11" s="43"/>
      <c r="P11" s="40">
        <f t="shared" si="0"/>
        <v>0</v>
      </c>
      <c r="Q11" s="35">
        <f t="shared" si="1"/>
        <v>0</v>
      </c>
      <c r="R11" s="38">
        <f t="shared" si="2"/>
        <v>0</v>
      </c>
      <c r="S11" s="63"/>
    </row>
    <row r="12" spans="1:21" ht="24.75">
      <c r="A12" s="21">
        <v>7</v>
      </c>
      <c r="B12" s="22"/>
      <c r="C12" s="22"/>
      <c r="D12" s="22"/>
      <c r="E12" s="22"/>
      <c r="F12" s="22"/>
      <c r="G12" s="42"/>
      <c r="H12" s="42"/>
      <c r="I12" s="45"/>
      <c r="J12" s="41"/>
      <c r="K12" s="42"/>
      <c r="L12" s="43"/>
      <c r="M12" s="44"/>
      <c r="N12" s="42"/>
      <c r="O12" s="43"/>
      <c r="P12" s="40">
        <f t="shared" si="0"/>
        <v>0</v>
      </c>
      <c r="Q12" s="35">
        <f t="shared" si="1"/>
        <v>0</v>
      </c>
      <c r="R12" s="38">
        <f t="shared" si="2"/>
        <v>0</v>
      </c>
      <c r="S12" s="63"/>
    </row>
    <row r="13" spans="1:21" ht="24.75">
      <c r="A13" s="21">
        <v>8</v>
      </c>
      <c r="B13" s="22"/>
      <c r="C13" s="22"/>
      <c r="D13" s="22"/>
      <c r="E13" s="22"/>
      <c r="F13" s="22"/>
      <c r="G13" s="42"/>
      <c r="H13" s="42"/>
      <c r="I13" s="45"/>
      <c r="J13" s="41"/>
      <c r="K13" s="42"/>
      <c r="L13" s="43"/>
      <c r="M13" s="44"/>
      <c r="N13" s="42"/>
      <c r="O13" s="43"/>
      <c r="P13" s="40">
        <f t="shared" si="0"/>
        <v>0</v>
      </c>
      <c r="Q13" s="35">
        <f t="shared" si="1"/>
        <v>0</v>
      </c>
      <c r="R13" s="38">
        <f t="shared" si="2"/>
        <v>0</v>
      </c>
      <c r="S13" s="63"/>
    </row>
    <row r="14" spans="1:21" ht="25.5" thickBot="1">
      <c r="A14" s="23">
        <v>10</v>
      </c>
      <c r="B14" s="24"/>
      <c r="C14" s="24"/>
      <c r="D14" s="24"/>
      <c r="E14" s="24"/>
      <c r="F14" s="24"/>
      <c r="G14" s="46"/>
      <c r="H14" s="46"/>
      <c r="I14" s="47"/>
      <c r="J14" s="48"/>
      <c r="K14" s="46"/>
      <c r="L14" s="49"/>
      <c r="M14" s="50"/>
      <c r="N14" s="46"/>
      <c r="O14" s="49"/>
      <c r="P14" s="51">
        <f t="shared" si="0"/>
        <v>0</v>
      </c>
      <c r="Q14" s="52">
        <f t="shared" si="1"/>
        <v>0</v>
      </c>
      <c r="R14" s="53">
        <f t="shared" si="2"/>
        <v>0</v>
      </c>
      <c r="S14" s="65"/>
    </row>
    <row r="15" spans="1:21" ht="26.25" thickTop="1" thickBot="1">
      <c r="A15" s="25"/>
      <c r="B15" s="34" t="s">
        <v>1</v>
      </c>
      <c r="C15" s="34"/>
      <c r="D15" s="34"/>
      <c r="E15" s="34"/>
      <c r="F15" s="34"/>
      <c r="G15" s="54">
        <f t="shared" ref="G15:O15" si="3">SUM(G6:G14)</f>
        <v>7000</v>
      </c>
      <c r="H15" s="54">
        <f t="shared" si="3"/>
        <v>2200</v>
      </c>
      <c r="I15" s="55">
        <f t="shared" si="3"/>
        <v>2200</v>
      </c>
      <c r="J15" s="56">
        <f t="shared" si="3"/>
        <v>10000</v>
      </c>
      <c r="K15" s="54">
        <f t="shared" si="3"/>
        <v>4000</v>
      </c>
      <c r="L15" s="55">
        <f t="shared" si="3"/>
        <v>5000</v>
      </c>
      <c r="M15" s="56">
        <f t="shared" si="3"/>
        <v>6000</v>
      </c>
      <c r="N15" s="54">
        <f t="shared" si="3"/>
        <v>2100</v>
      </c>
      <c r="O15" s="54">
        <f t="shared" si="3"/>
        <v>2100</v>
      </c>
      <c r="P15" s="57">
        <f t="shared" si="0"/>
        <v>11000</v>
      </c>
      <c r="Q15" s="54">
        <f t="shared" si="1"/>
        <v>4100</v>
      </c>
      <c r="R15" s="55">
        <f t="shared" si="2"/>
        <v>5100</v>
      </c>
      <c r="S15" s="66"/>
    </row>
    <row r="16" spans="1:21" ht="13.5" thickTop="1"/>
    <row r="18" spans="2:18" ht="27.75">
      <c r="B18" s="1" t="s">
        <v>16</v>
      </c>
      <c r="C18" s="8"/>
      <c r="D18" s="8"/>
      <c r="E18" s="9"/>
      <c r="F18" s="4"/>
      <c r="G18" s="4"/>
      <c r="M18" s="14" t="s">
        <v>10</v>
      </c>
      <c r="N18" s="14"/>
      <c r="O18" s="14"/>
      <c r="P18" s="14"/>
      <c r="Q18" s="14"/>
      <c r="R18" s="14"/>
    </row>
    <row r="19" spans="2:18" ht="27.75">
      <c r="B19" s="1" t="s">
        <v>17</v>
      </c>
      <c r="C19" s="3"/>
      <c r="D19" s="3"/>
      <c r="E19" s="3"/>
      <c r="F19" s="4"/>
      <c r="G19" s="4"/>
      <c r="M19" s="14" t="s">
        <v>14</v>
      </c>
      <c r="N19" s="14"/>
      <c r="O19" s="14"/>
      <c r="P19" s="14"/>
      <c r="Q19" s="14"/>
      <c r="R19" s="14"/>
    </row>
    <row r="20" spans="2:18" ht="21.75">
      <c r="B20" s="11" t="s">
        <v>18</v>
      </c>
      <c r="C20" s="10"/>
      <c r="D20" s="13"/>
      <c r="E20" s="10"/>
      <c r="F20" s="4"/>
      <c r="G20" s="4"/>
      <c r="M20" s="117" t="s">
        <v>8</v>
      </c>
      <c r="N20" s="117"/>
      <c r="O20" s="117"/>
      <c r="P20" s="117"/>
      <c r="Q20" s="15"/>
    </row>
    <row r="21" spans="2:18">
      <c r="B21" s="4"/>
      <c r="C21" s="4"/>
      <c r="D21" s="4"/>
      <c r="E21" s="4"/>
      <c r="F21" s="4"/>
      <c r="G21" s="4"/>
      <c r="H21" s="5"/>
      <c r="I21" s="5"/>
      <c r="J21" s="5"/>
      <c r="K21" s="5"/>
      <c r="L21" s="5"/>
      <c r="M21" s="4"/>
    </row>
  </sheetData>
  <mergeCells count="7">
    <mergeCell ref="S4:S5"/>
    <mergeCell ref="F1:K1"/>
    <mergeCell ref="F2:K2"/>
    <mergeCell ref="M20:P20"/>
    <mergeCell ref="G4:I4"/>
    <mergeCell ref="M4:O4"/>
    <mergeCell ref="J4:L4"/>
  </mergeCells>
  <pageMargins left="0" right="0" top="0.75" bottom="0.75" header="0.3" footer="0.3"/>
  <pageSetup orientation="landscape" verticalDpi="0" r:id="rId1"/>
  <headerFooter>
    <oddFooter>&amp;C&amp;"Arial,Italic"&amp;9Form last updated 23 Dec.2015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H46"/>
  <sheetViews>
    <sheetView tabSelected="1" topLeftCell="A19" workbookViewId="0">
      <selection activeCell="J5" sqref="J5"/>
    </sheetView>
  </sheetViews>
  <sheetFormatPr defaultRowHeight="22.5" customHeight="1"/>
  <cols>
    <col min="1" max="1" width="4.28515625" style="68" customWidth="1"/>
    <col min="2" max="2" width="8.28515625" style="68" customWidth="1"/>
    <col min="3" max="3" width="3.85546875" style="68" customWidth="1"/>
    <col min="4" max="4" width="9.140625" style="68"/>
    <col min="5" max="5" width="22.28515625" style="68" customWidth="1"/>
    <col min="6" max="6" width="22.140625" style="68" customWidth="1"/>
    <col min="7" max="7" width="15.42578125" style="68" customWidth="1"/>
    <col min="8" max="8" width="15.7109375" style="68" customWidth="1"/>
    <col min="9" max="16384" width="9.140625" style="68"/>
  </cols>
  <sheetData>
    <row r="2" spans="1:8" ht="29.25" customHeight="1">
      <c r="A2" s="72" t="s">
        <v>48</v>
      </c>
    </row>
    <row r="3" spans="1:8" ht="22.5" customHeight="1">
      <c r="A3" s="84" t="s">
        <v>58</v>
      </c>
    </row>
    <row r="4" spans="1:8" ht="22.5" customHeight="1">
      <c r="A4" s="73" t="s">
        <v>59</v>
      </c>
    </row>
    <row r="5" spans="1:8" ht="27.75" customHeight="1">
      <c r="A5" s="123" t="s">
        <v>44</v>
      </c>
      <c r="B5" s="125"/>
      <c r="C5" s="132" t="s">
        <v>111</v>
      </c>
      <c r="D5" s="132"/>
      <c r="E5" s="132"/>
      <c r="F5" s="132"/>
      <c r="G5" s="132"/>
      <c r="H5" s="133"/>
    </row>
    <row r="6" spans="1:8" ht="22.5" customHeight="1">
      <c r="A6" s="126"/>
      <c r="B6" s="128"/>
      <c r="C6" s="123" t="s">
        <v>38</v>
      </c>
      <c r="D6" s="124"/>
      <c r="E6" s="124"/>
      <c r="F6" s="125"/>
      <c r="G6" s="74" t="s">
        <v>39</v>
      </c>
      <c r="H6" s="74" t="s">
        <v>39</v>
      </c>
    </row>
    <row r="7" spans="1:8" ht="22.5" customHeight="1">
      <c r="A7" s="134" t="s">
        <v>43</v>
      </c>
      <c r="B7" s="135"/>
      <c r="C7" s="126"/>
      <c r="D7" s="127"/>
      <c r="E7" s="127"/>
      <c r="F7" s="128"/>
      <c r="G7" s="75" t="s">
        <v>46</v>
      </c>
      <c r="H7" s="75" t="s">
        <v>46</v>
      </c>
    </row>
    <row r="8" spans="1:8" ht="22.5" customHeight="1">
      <c r="A8" s="136"/>
      <c r="B8" s="137"/>
      <c r="C8" s="129"/>
      <c r="D8" s="130"/>
      <c r="E8" s="130"/>
      <c r="F8" s="131"/>
      <c r="G8" s="76" t="s">
        <v>45</v>
      </c>
      <c r="H8" s="76" t="s">
        <v>40</v>
      </c>
    </row>
    <row r="9" spans="1:8" ht="22.5" customHeight="1">
      <c r="A9" s="138"/>
      <c r="B9" s="138"/>
      <c r="C9" s="143" t="s">
        <v>41</v>
      </c>
      <c r="D9" s="143"/>
      <c r="E9" s="143"/>
      <c r="F9" s="143"/>
      <c r="G9" s="74" t="s">
        <v>112</v>
      </c>
      <c r="H9" s="74" t="s">
        <v>112</v>
      </c>
    </row>
    <row r="10" spans="1:8" ht="22.5" customHeight="1">
      <c r="A10" s="138"/>
      <c r="B10" s="138"/>
      <c r="C10" s="141" t="s">
        <v>47</v>
      </c>
      <c r="D10" s="141"/>
      <c r="E10" s="141"/>
      <c r="F10" s="141"/>
      <c r="G10" s="75" t="s">
        <v>113</v>
      </c>
      <c r="H10" s="75" t="s">
        <v>113</v>
      </c>
    </row>
    <row r="11" spans="1:8" ht="22.5" customHeight="1">
      <c r="A11" s="138"/>
      <c r="B11" s="138"/>
      <c r="C11" s="141" t="s">
        <v>114</v>
      </c>
      <c r="D11" s="141"/>
      <c r="E11" s="141"/>
      <c r="F11" s="141"/>
      <c r="G11" s="77"/>
      <c r="H11" s="79"/>
    </row>
    <row r="12" spans="1:8" ht="22.5" customHeight="1">
      <c r="A12" s="138"/>
      <c r="B12" s="138"/>
      <c r="C12" s="141" t="s">
        <v>42</v>
      </c>
      <c r="D12" s="141"/>
      <c r="E12" s="141"/>
      <c r="F12" s="141"/>
      <c r="G12" s="77"/>
      <c r="H12" s="79"/>
    </row>
    <row r="13" spans="1:8" ht="22.5" customHeight="1">
      <c r="A13" s="138"/>
      <c r="B13" s="138"/>
      <c r="C13" s="141" t="s">
        <v>145</v>
      </c>
      <c r="D13" s="141"/>
      <c r="E13" s="141"/>
      <c r="F13" s="141"/>
      <c r="G13" s="77"/>
      <c r="H13" s="79"/>
    </row>
    <row r="14" spans="1:8" ht="22.5" customHeight="1">
      <c r="A14" s="138"/>
      <c r="B14" s="138"/>
      <c r="C14" s="141" t="s">
        <v>144</v>
      </c>
      <c r="D14" s="141"/>
      <c r="E14" s="141"/>
      <c r="F14" s="141"/>
      <c r="G14" s="77"/>
      <c r="H14" s="79"/>
    </row>
    <row r="15" spans="1:8" ht="22.5" customHeight="1">
      <c r="A15" s="138"/>
      <c r="B15" s="138"/>
      <c r="C15" s="141" t="s">
        <v>116</v>
      </c>
      <c r="D15" s="141"/>
      <c r="E15" s="141"/>
      <c r="F15" s="141"/>
      <c r="G15" s="77"/>
      <c r="H15" s="79"/>
    </row>
    <row r="16" spans="1:8" ht="22.5" customHeight="1">
      <c r="A16" s="138"/>
      <c r="B16" s="138"/>
      <c r="C16" s="141" t="s">
        <v>115</v>
      </c>
      <c r="D16" s="141"/>
      <c r="E16" s="141"/>
      <c r="F16" s="141"/>
      <c r="G16" s="77"/>
      <c r="H16" s="79"/>
    </row>
    <row r="17" spans="1:8" ht="22.5" customHeight="1">
      <c r="A17" s="138"/>
      <c r="B17" s="138"/>
      <c r="C17" s="142" t="s">
        <v>118</v>
      </c>
      <c r="D17" s="142"/>
      <c r="E17" s="142"/>
      <c r="F17" s="142"/>
      <c r="G17" s="77"/>
      <c r="H17" s="79"/>
    </row>
    <row r="18" spans="1:8" ht="22.5" customHeight="1">
      <c r="A18" s="138"/>
      <c r="B18" s="138"/>
      <c r="C18" s="142" t="s">
        <v>117</v>
      </c>
      <c r="D18" s="142"/>
      <c r="E18" s="142"/>
      <c r="F18" s="142"/>
      <c r="G18" s="77"/>
      <c r="H18" s="79"/>
    </row>
    <row r="19" spans="1:8" ht="22.5" customHeight="1">
      <c r="A19" s="138"/>
      <c r="B19" s="138"/>
      <c r="C19" s="141" t="s">
        <v>120</v>
      </c>
      <c r="D19" s="141"/>
      <c r="E19" s="141"/>
      <c r="F19" s="141"/>
      <c r="G19" s="77"/>
      <c r="H19" s="79"/>
    </row>
    <row r="20" spans="1:8" ht="22.5" customHeight="1">
      <c r="A20" s="138"/>
      <c r="B20" s="138"/>
      <c r="C20" s="141" t="s">
        <v>119</v>
      </c>
      <c r="D20" s="141"/>
      <c r="E20" s="141"/>
      <c r="F20" s="141"/>
      <c r="G20" s="77"/>
      <c r="H20" s="79"/>
    </row>
    <row r="21" spans="1:8" ht="22.5" customHeight="1">
      <c r="A21" s="138"/>
      <c r="B21" s="138"/>
      <c r="C21" s="141" t="s">
        <v>121</v>
      </c>
      <c r="D21" s="141"/>
      <c r="E21" s="141"/>
      <c r="F21" s="141"/>
      <c r="G21" s="77"/>
      <c r="H21" s="79"/>
    </row>
    <row r="22" spans="1:8" ht="22.5" customHeight="1">
      <c r="A22" s="138"/>
      <c r="B22" s="138"/>
      <c r="C22" s="141" t="s">
        <v>122</v>
      </c>
      <c r="D22" s="141"/>
      <c r="E22" s="141"/>
      <c r="F22" s="141"/>
      <c r="G22" s="77"/>
      <c r="H22" s="79"/>
    </row>
    <row r="23" spans="1:8" ht="22.5" customHeight="1">
      <c r="A23" s="138"/>
      <c r="B23" s="138"/>
      <c r="C23" s="139" t="s">
        <v>123</v>
      </c>
      <c r="D23" s="139"/>
      <c r="E23" s="139"/>
      <c r="F23" s="140"/>
      <c r="G23" s="78"/>
      <c r="H23" s="80"/>
    </row>
    <row r="24" spans="1:8" ht="33" customHeight="1">
      <c r="A24" s="68" t="s">
        <v>49</v>
      </c>
    </row>
    <row r="25" spans="1:8" ht="22.5" customHeight="1">
      <c r="A25" s="123" t="s">
        <v>44</v>
      </c>
      <c r="B25" s="125"/>
      <c r="C25" s="132" t="s">
        <v>50</v>
      </c>
      <c r="D25" s="132"/>
      <c r="E25" s="132"/>
      <c r="F25" s="132"/>
      <c r="G25" s="132"/>
      <c r="H25" s="133"/>
    </row>
    <row r="26" spans="1:8" ht="22.5" customHeight="1">
      <c r="A26" s="126"/>
      <c r="B26" s="128"/>
      <c r="C26" s="123" t="s">
        <v>38</v>
      </c>
      <c r="D26" s="124"/>
      <c r="E26" s="124"/>
      <c r="F26" s="125"/>
      <c r="G26" s="74" t="s">
        <v>39</v>
      </c>
      <c r="H26" s="74" t="s">
        <v>39</v>
      </c>
    </row>
    <row r="27" spans="1:8" ht="22.5" customHeight="1">
      <c r="A27" s="134" t="s">
        <v>43</v>
      </c>
      <c r="B27" s="135"/>
      <c r="C27" s="126"/>
      <c r="D27" s="127"/>
      <c r="E27" s="127"/>
      <c r="F27" s="128"/>
      <c r="G27" s="75" t="s">
        <v>46</v>
      </c>
      <c r="H27" s="75" t="s">
        <v>46</v>
      </c>
    </row>
    <row r="28" spans="1:8" ht="22.5" customHeight="1">
      <c r="A28" s="136"/>
      <c r="B28" s="137"/>
      <c r="C28" s="129"/>
      <c r="D28" s="130"/>
      <c r="E28" s="130"/>
      <c r="F28" s="131"/>
      <c r="G28" s="76" t="s">
        <v>45</v>
      </c>
      <c r="H28" s="76" t="s">
        <v>40</v>
      </c>
    </row>
    <row r="29" spans="1:8" ht="22.5" customHeight="1">
      <c r="A29" s="123" t="s">
        <v>57</v>
      </c>
      <c r="B29" s="125"/>
      <c r="C29" s="143" t="s">
        <v>51</v>
      </c>
      <c r="D29" s="143"/>
      <c r="E29" s="143"/>
      <c r="F29" s="143"/>
      <c r="G29" s="81"/>
      <c r="H29" s="81"/>
    </row>
    <row r="30" spans="1:8" ht="22.5" customHeight="1">
      <c r="A30" s="126" t="s">
        <v>55</v>
      </c>
      <c r="B30" s="128"/>
      <c r="C30" s="147" t="s">
        <v>52</v>
      </c>
      <c r="D30" s="147"/>
      <c r="E30" s="147"/>
      <c r="F30" s="147"/>
      <c r="G30" s="82"/>
      <c r="H30" s="82"/>
    </row>
    <row r="31" spans="1:8" ht="22.5" customHeight="1">
      <c r="A31" s="126" t="s">
        <v>56</v>
      </c>
      <c r="B31" s="128"/>
      <c r="C31" s="147" t="s">
        <v>53</v>
      </c>
      <c r="D31" s="147"/>
      <c r="E31" s="147"/>
      <c r="F31" s="147"/>
      <c r="G31" s="82"/>
      <c r="H31" s="82"/>
    </row>
    <row r="32" spans="1:8" ht="22.5" customHeight="1">
      <c r="A32" s="129" t="s">
        <v>37</v>
      </c>
      <c r="B32" s="131"/>
      <c r="C32" s="147" t="s">
        <v>54</v>
      </c>
      <c r="D32" s="147"/>
      <c r="E32" s="147"/>
      <c r="F32" s="147"/>
      <c r="G32" s="83"/>
      <c r="H32" s="83"/>
    </row>
    <row r="33" spans="1:8" ht="22.5" customHeight="1">
      <c r="A33" s="123" t="s">
        <v>57</v>
      </c>
      <c r="B33" s="125"/>
      <c r="C33" s="148" t="s">
        <v>51</v>
      </c>
      <c r="D33" s="143"/>
      <c r="E33" s="143"/>
      <c r="F33" s="149"/>
      <c r="G33" s="81"/>
      <c r="H33" s="81"/>
    </row>
    <row r="34" spans="1:8" ht="22.5" customHeight="1">
      <c r="A34" s="126" t="s">
        <v>55</v>
      </c>
      <c r="B34" s="128"/>
      <c r="C34" s="150" t="s">
        <v>52</v>
      </c>
      <c r="D34" s="151"/>
      <c r="E34" s="151"/>
      <c r="F34" s="152"/>
      <c r="G34" s="82"/>
      <c r="H34" s="82"/>
    </row>
    <row r="35" spans="1:8" ht="22.5" customHeight="1">
      <c r="A35" s="126" t="s">
        <v>56</v>
      </c>
      <c r="B35" s="128"/>
      <c r="C35" s="150" t="s">
        <v>53</v>
      </c>
      <c r="D35" s="151"/>
      <c r="E35" s="151"/>
      <c r="F35" s="152"/>
      <c r="G35" s="82"/>
      <c r="H35" s="82"/>
    </row>
    <row r="36" spans="1:8" ht="22.5" customHeight="1">
      <c r="A36" s="129" t="s">
        <v>37</v>
      </c>
      <c r="B36" s="131"/>
      <c r="C36" s="144" t="s">
        <v>54</v>
      </c>
      <c r="D36" s="145"/>
      <c r="E36" s="145"/>
      <c r="F36" s="146"/>
      <c r="G36" s="83"/>
      <c r="H36" s="83"/>
    </row>
    <row r="37" spans="1:8" ht="34.5" customHeight="1">
      <c r="A37" s="84" t="s">
        <v>60</v>
      </c>
    </row>
    <row r="38" spans="1:8" ht="34.5" customHeight="1">
      <c r="A38" s="153" t="s">
        <v>61</v>
      </c>
      <c r="B38" s="154"/>
      <c r="C38" s="154"/>
      <c r="D38" s="155"/>
      <c r="E38" s="123" t="s">
        <v>64</v>
      </c>
      <c r="F38" s="125"/>
      <c r="G38" s="123" t="s">
        <v>124</v>
      </c>
      <c r="H38" s="125"/>
    </row>
    <row r="39" spans="1:8" ht="34.5" customHeight="1">
      <c r="A39" s="134"/>
      <c r="B39" s="156"/>
      <c r="C39" s="156"/>
      <c r="D39" s="135"/>
      <c r="E39" s="126" t="s">
        <v>65</v>
      </c>
      <c r="F39" s="128"/>
      <c r="G39" s="126" t="s">
        <v>125</v>
      </c>
      <c r="H39" s="128"/>
    </row>
    <row r="40" spans="1:8" ht="34.5" customHeight="1">
      <c r="A40" s="136"/>
      <c r="B40" s="157"/>
      <c r="C40" s="157"/>
      <c r="D40" s="137"/>
      <c r="E40" s="129" t="s">
        <v>62</v>
      </c>
      <c r="F40" s="131"/>
      <c r="G40" s="129" t="s">
        <v>62</v>
      </c>
      <c r="H40" s="131"/>
    </row>
    <row r="41" spans="1:8" ht="34.5" customHeight="1">
      <c r="A41" s="158" t="s">
        <v>63</v>
      </c>
      <c r="B41" s="132"/>
      <c r="C41" s="132"/>
      <c r="D41" s="133"/>
      <c r="E41" s="159">
        <v>5</v>
      </c>
      <c r="F41" s="160"/>
      <c r="G41" s="159">
        <v>12</v>
      </c>
      <c r="H41" s="160"/>
    </row>
    <row r="42" spans="1:8" ht="34.5" customHeight="1">
      <c r="A42" s="84" t="s">
        <v>66</v>
      </c>
    </row>
    <row r="43" spans="1:8" ht="39.75" customHeight="1">
      <c r="A43" s="153" t="s">
        <v>61</v>
      </c>
      <c r="B43" s="154"/>
      <c r="C43" s="154"/>
      <c r="D43" s="155"/>
      <c r="E43" s="123" t="s">
        <v>64</v>
      </c>
      <c r="F43" s="125"/>
      <c r="G43" s="123" t="s">
        <v>124</v>
      </c>
      <c r="H43" s="125"/>
    </row>
    <row r="44" spans="1:8" ht="43.5" customHeight="1">
      <c r="A44" s="134"/>
      <c r="B44" s="156"/>
      <c r="C44" s="156"/>
      <c r="D44" s="135"/>
      <c r="E44" s="126" t="s">
        <v>65</v>
      </c>
      <c r="F44" s="128"/>
      <c r="G44" s="126" t="s">
        <v>126</v>
      </c>
      <c r="H44" s="128"/>
    </row>
    <row r="45" spans="1:8" ht="38.25" customHeight="1">
      <c r="A45" s="136"/>
      <c r="B45" s="157"/>
      <c r="C45" s="157"/>
      <c r="D45" s="137"/>
      <c r="E45" s="129" t="s">
        <v>62</v>
      </c>
      <c r="F45" s="131"/>
      <c r="G45" s="129" t="s">
        <v>62</v>
      </c>
      <c r="H45" s="131"/>
    </row>
    <row r="46" spans="1:8" ht="39.75" customHeight="1">
      <c r="A46" s="158" t="s">
        <v>67</v>
      </c>
      <c r="B46" s="132"/>
      <c r="C46" s="132"/>
      <c r="D46" s="133"/>
      <c r="E46" s="159">
        <v>5</v>
      </c>
      <c r="F46" s="160"/>
      <c r="G46" s="159">
        <v>12</v>
      </c>
      <c r="H46" s="160"/>
    </row>
  </sheetData>
  <mergeCells count="60">
    <mergeCell ref="A43:D45"/>
    <mergeCell ref="G45:H45"/>
    <mergeCell ref="A46:D46"/>
    <mergeCell ref="E46:F46"/>
    <mergeCell ref="G46:H46"/>
    <mergeCell ref="E44:F44"/>
    <mergeCell ref="G44:H44"/>
    <mergeCell ref="E45:F45"/>
    <mergeCell ref="G38:H38"/>
    <mergeCell ref="G39:H39"/>
    <mergeCell ref="G40:H40"/>
    <mergeCell ref="G41:H41"/>
    <mergeCell ref="E43:F43"/>
    <mergeCell ref="G43:H43"/>
    <mergeCell ref="A38:D40"/>
    <mergeCell ref="E38:F38"/>
    <mergeCell ref="E39:F39"/>
    <mergeCell ref="E40:F40"/>
    <mergeCell ref="A41:D41"/>
    <mergeCell ref="E41:F41"/>
    <mergeCell ref="C29:F29"/>
    <mergeCell ref="C36:F36"/>
    <mergeCell ref="A29:B29"/>
    <mergeCell ref="A30:B30"/>
    <mergeCell ref="A31:B31"/>
    <mergeCell ref="A32:B32"/>
    <mergeCell ref="A33:B33"/>
    <mergeCell ref="A34:B34"/>
    <mergeCell ref="A35:B35"/>
    <mergeCell ref="A36:B36"/>
    <mergeCell ref="C30:F30"/>
    <mergeCell ref="C31:F31"/>
    <mergeCell ref="C32:F32"/>
    <mergeCell ref="C33:F33"/>
    <mergeCell ref="C34:F34"/>
    <mergeCell ref="C35:F35"/>
    <mergeCell ref="C19:F19"/>
    <mergeCell ref="C20:F20"/>
    <mergeCell ref="C21:F21"/>
    <mergeCell ref="C22:F22"/>
    <mergeCell ref="A25:B26"/>
    <mergeCell ref="C25:H25"/>
    <mergeCell ref="C26:F28"/>
    <mergeCell ref="A27:B28"/>
    <mergeCell ref="C6:F8"/>
    <mergeCell ref="C5:H5"/>
    <mergeCell ref="A5:B6"/>
    <mergeCell ref="A7:B8"/>
    <mergeCell ref="A9:B23"/>
    <mergeCell ref="C23:F23"/>
    <mergeCell ref="C16:F16"/>
    <mergeCell ref="C17:F17"/>
    <mergeCell ref="C9:F9"/>
    <mergeCell ref="C11:F11"/>
    <mergeCell ref="C12:F12"/>
    <mergeCell ref="C15:F15"/>
    <mergeCell ref="C10:F10"/>
    <mergeCell ref="C13:F13"/>
    <mergeCell ref="C14:F14"/>
    <mergeCell ref="C18:F18"/>
  </mergeCells>
  <pageMargins left="0" right="0.2" top="0.25" bottom="0.2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F3" sqref="F3:G3"/>
    </sheetView>
  </sheetViews>
  <sheetFormatPr defaultRowHeight="22.5" customHeight="1"/>
  <cols>
    <col min="1" max="1" width="5.140625" style="68" customWidth="1"/>
    <col min="2" max="2" width="8" style="68" customWidth="1"/>
    <col min="3" max="3" width="9.85546875" style="68" customWidth="1"/>
    <col min="4" max="7" width="16.140625" style="68" customWidth="1"/>
    <col min="8" max="8" width="12.140625" style="68" bestFit="1" customWidth="1"/>
    <col min="9" max="9" width="9.140625" style="68"/>
    <col min="10" max="10" width="12.42578125" style="68" customWidth="1"/>
    <col min="11" max="16384" width="9.140625" style="68"/>
  </cols>
  <sheetData>
    <row r="1" spans="1:11" ht="32.25" customHeight="1">
      <c r="A1" s="101" t="s">
        <v>68</v>
      </c>
      <c r="G1" s="87"/>
      <c r="H1" s="87"/>
    </row>
    <row r="2" spans="1:11" ht="33.75" customHeight="1">
      <c r="A2" s="84" t="s">
        <v>75</v>
      </c>
      <c r="G2" s="87"/>
      <c r="H2" s="87"/>
    </row>
    <row r="3" spans="1:11" ht="33" customHeight="1">
      <c r="A3" s="153" t="s">
        <v>36</v>
      </c>
      <c r="B3" s="154"/>
      <c r="C3" s="155"/>
      <c r="D3" s="123" t="s">
        <v>37</v>
      </c>
      <c r="E3" s="125"/>
      <c r="F3" s="123" t="s">
        <v>107</v>
      </c>
      <c r="G3" s="125"/>
      <c r="H3" s="74" t="s">
        <v>71</v>
      </c>
    </row>
    <row r="4" spans="1:11" ht="33" customHeight="1">
      <c r="A4" s="134"/>
      <c r="B4" s="156"/>
      <c r="C4" s="135"/>
      <c r="D4" s="129" t="s">
        <v>74</v>
      </c>
      <c r="E4" s="131"/>
      <c r="F4" s="129" t="s">
        <v>106</v>
      </c>
      <c r="G4" s="131"/>
      <c r="H4" s="75" t="s">
        <v>72</v>
      </c>
    </row>
    <row r="5" spans="1:11" ht="33" customHeight="1">
      <c r="A5" s="136"/>
      <c r="B5" s="157"/>
      <c r="C5" s="137"/>
      <c r="D5" s="71" t="s">
        <v>69</v>
      </c>
      <c r="E5" s="70" t="s">
        <v>70</v>
      </c>
      <c r="F5" s="71" t="s">
        <v>69</v>
      </c>
      <c r="G5" s="70" t="s">
        <v>70</v>
      </c>
      <c r="H5" s="83"/>
    </row>
    <row r="6" spans="1:11" ht="33" customHeight="1">
      <c r="A6" s="138" t="s">
        <v>73</v>
      </c>
      <c r="B6" s="138"/>
      <c r="C6" s="138"/>
      <c r="D6" s="88">
        <v>1374</v>
      </c>
      <c r="E6" s="88">
        <v>825</v>
      </c>
      <c r="F6" s="103">
        <v>1633</v>
      </c>
      <c r="G6" s="103">
        <v>1001</v>
      </c>
      <c r="H6" s="90">
        <f>(F6-D6)/D6</f>
        <v>0.18850072780203783</v>
      </c>
    </row>
    <row r="7" spans="1:11" ht="33" customHeight="1">
      <c r="A7" s="84" t="s">
        <v>77</v>
      </c>
    </row>
    <row r="8" spans="1:11" ht="33" customHeight="1">
      <c r="A8" s="153" t="s">
        <v>36</v>
      </c>
      <c r="B8" s="154"/>
      <c r="C8" s="155"/>
      <c r="D8" s="123" t="s">
        <v>37</v>
      </c>
      <c r="E8" s="125"/>
      <c r="F8" s="123" t="s">
        <v>107</v>
      </c>
      <c r="G8" s="125"/>
      <c r="H8" s="74" t="s">
        <v>71</v>
      </c>
    </row>
    <row r="9" spans="1:11" ht="33" customHeight="1">
      <c r="A9" s="134"/>
      <c r="B9" s="156"/>
      <c r="C9" s="135"/>
      <c r="D9" s="129" t="s">
        <v>74</v>
      </c>
      <c r="E9" s="131"/>
      <c r="F9" s="129" t="s">
        <v>106</v>
      </c>
      <c r="G9" s="131"/>
      <c r="H9" s="75" t="s">
        <v>72</v>
      </c>
    </row>
    <row r="10" spans="1:11" ht="33" customHeight="1">
      <c r="A10" s="136"/>
      <c r="B10" s="157"/>
      <c r="C10" s="137"/>
      <c r="D10" s="71" t="s">
        <v>69</v>
      </c>
      <c r="E10" s="70" t="s">
        <v>70</v>
      </c>
      <c r="F10" s="71" t="s">
        <v>69</v>
      </c>
      <c r="G10" s="70" t="s">
        <v>70</v>
      </c>
      <c r="H10" s="83"/>
    </row>
    <row r="11" spans="1:11" ht="33" customHeight="1">
      <c r="A11" s="138" t="s">
        <v>63</v>
      </c>
      <c r="B11" s="138"/>
      <c r="C11" s="138"/>
      <c r="D11" s="88">
        <v>5</v>
      </c>
      <c r="E11" s="88">
        <v>2</v>
      </c>
      <c r="F11" s="88">
        <v>5</v>
      </c>
      <c r="G11" s="88">
        <v>2</v>
      </c>
      <c r="H11" s="93">
        <v>0</v>
      </c>
    </row>
    <row r="12" spans="1:11" ht="33" customHeight="1">
      <c r="A12" s="138" t="s">
        <v>76</v>
      </c>
      <c r="B12" s="138"/>
      <c r="C12" s="138"/>
      <c r="D12" s="88">
        <v>2</v>
      </c>
      <c r="E12" s="88">
        <v>0</v>
      </c>
      <c r="F12" s="88">
        <v>3</v>
      </c>
      <c r="G12" s="88">
        <v>1</v>
      </c>
      <c r="H12" s="93">
        <v>0.5</v>
      </c>
      <c r="K12" s="91"/>
    </row>
    <row r="13" spans="1:11" ht="33" customHeight="1">
      <c r="A13" s="84" t="s">
        <v>78</v>
      </c>
    </row>
    <row r="14" spans="1:11" ht="33" customHeight="1">
      <c r="A14" s="153" t="s">
        <v>36</v>
      </c>
      <c r="B14" s="154"/>
      <c r="C14" s="155"/>
      <c r="D14" s="123" t="s">
        <v>37</v>
      </c>
      <c r="E14" s="125"/>
      <c r="F14" s="123" t="s">
        <v>107</v>
      </c>
      <c r="G14" s="125"/>
      <c r="H14" s="74" t="s">
        <v>71</v>
      </c>
    </row>
    <row r="15" spans="1:11" ht="33" customHeight="1">
      <c r="A15" s="134"/>
      <c r="B15" s="156"/>
      <c r="C15" s="135"/>
      <c r="D15" s="129" t="s">
        <v>74</v>
      </c>
      <c r="E15" s="131"/>
      <c r="F15" s="129" t="s">
        <v>106</v>
      </c>
      <c r="G15" s="131"/>
      <c r="H15" s="75" t="s">
        <v>72</v>
      </c>
    </row>
    <row r="16" spans="1:11" ht="33" customHeight="1">
      <c r="A16" s="136"/>
      <c r="B16" s="157"/>
      <c r="C16" s="137"/>
      <c r="D16" s="71" t="s">
        <v>69</v>
      </c>
      <c r="E16" s="70" t="s">
        <v>70</v>
      </c>
      <c r="F16" s="71" t="s">
        <v>69</v>
      </c>
      <c r="G16" s="70" t="s">
        <v>70</v>
      </c>
      <c r="H16" s="83"/>
    </row>
    <row r="17" spans="1:12" ht="33" customHeight="1">
      <c r="A17" s="138" t="s">
        <v>79</v>
      </c>
      <c r="B17" s="138"/>
      <c r="C17" s="138"/>
      <c r="D17" s="88">
        <v>1</v>
      </c>
      <c r="E17" s="88">
        <v>0</v>
      </c>
      <c r="F17" s="88">
        <v>1</v>
      </c>
      <c r="G17" s="88">
        <v>0</v>
      </c>
      <c r="H17" s="94">
        <v>0</v>
      </c>
    </row>
    <row r="18" spans="1:12" ht="33" customHeight="1">
      <c r="A18" s="138" t="s">
        <v>80</v>
      </c>
      <c r="B18" s="138"/>
      <c r="C18" s="138"/>
      <c r="D18" s="92">
        <v>15</v>
      </c>
      <c r="E18" s="92">
        <v>10</v>
      </c>
      <c r="F18" s="92">
        <v>15</v>
      </c>
      <c r="G18" s="92">
        <v>10</v>
      </c>
      <c r="H18" s="94">
        <v>0</v>
      </c>
    </row>
    <row r="19" spans="1:12" ht="33" customHeight="1">
      <c r="A19" s="84" t="s">
        <v>81</v>
      </c>
    </row>
    <row r="20" spans="1:12" ht="33" customHeight="1">
      <c r="A20" s="153" t="s">
        <v>36</v>
      </c>
      <c r="B20" s="154"/>
      <c r="C20" s="155"/>
      <c r="D20" s="123" t="s">
        <v>37</v>
      </c>
      <c r="E20" s="125"/>
      <c r="F20" s="123" t="s">
        <v>107</v>
      </c>
      <c r="G20" s="125"/>
      <c r="H20" s="74" t="s">
        <v>71</v>
      </c>
    </row>
    <row r="21" spans="1:12" ht="33" customHeight="1">
      <c r="A21" s="134"/>
      <c r="B21" s="156"/>
      <c r="C21" s="135"/>
      <c r="D21" s="129" t="s">
        <v>74</v>
      </c>
      <c r="E21" s="131"/>
      <c r="F21" s="129" t="s">
        <v>106</v>
      </c>
      <c r="G21" s="131"/>
      <c r="H21" s="75" t="s">
        <v>72</v>
      </c>
    </row>
    <row r="22" spans="1:12" ht="33" customHeight="1">
      <c r="A22" s="166" t="s">
        <v>82</v>
      </c>
      <c r="B22" s="166"/>
      <c r="C22" s="166"/>
      <c r="D22" s="162">
        <v>3853</v>
      </c>
      <c r="E22" s="163"/>
      <c r="F22" s="162">
        <f>F24/F23</f>
        <v>4940</v>
      </c>
      <c r="G22" s="163"/>
      <c r="H22" s="102">
        <f>(F22-D22)/D22</f>
        <v>0.28211783026213338</v>
      </c>
      <c r="J22" s="96"/>
    </row>
    <row r="23" spans="1:12" ht="33" customHeight="1">
      <c r="A23" s="161" t="s">
        <v>83</v>
      </c>
      <c r="B23" s="161"/>
      <c r="C23" s="161"/>
      <c r="D23" s="164">
        <v>24400</v>
      </c>
      <c r="E23" s="165"/>
      <c r="F23" s="164">
        <v>25000</v>
      </c>
      <c r="G23" s="165"/>
      <c r="H23" s="102">
        <f t="shared" ref="H23:H24" si="0">(F23-D23)/D23</f>
        <v>2.4590163934426229E-2</v>
      </c>
      <c r="J23" s="96"/>
    </row>
    <row r="24" spans="1:12" ht="33" customHeight="1">
      <c r="A24" s="161" t="s">
        <v>84</v>
      </c>
      <c r="B24" s="161"/>
      <c r="C24" s="161"/>
      <c r="D24" s="162">
        <v>94013200</v>
      </c>
      <c r="E24" s="163"/>
      <c r="F24" s="162">
        <v>123500000</v>
      </c>
      <c r="G24" s="163"/>
      <c r="H24" s="102">
        <f t="shared" si="0"/>
        <v>0.31364531789153011</v>
      </c>
      <c r="J24" s="96"/>
      <c r="L24" s="96"/>
    </row>
    <row r="25" spans="1:12" ht="22.5" customHeight="1">
      <c r="J25" s="99"/>
    </row>
  </sheetData>
  <mergeCells count="34">
    <mergeCell ref="F24:G24"/>
    <mergeCell ref="F20:G20"/>
    <mergeCell ref="D21:E21"/>
    <mergeCell ref="F21:G21"/>
    <mergeCell ref="A24:C24"/>
    <mergeCell ref="A20:C21"/>
    <mergeCell ref="A22:C22"/>
    <mergeCell ref="D22:E22"/>
    <mergeCell ref="D23:E23"/>
    <mergeCell ref="D24:E24"/>
    <mergeCell ref="D20:E20"/>
    <mergeCell ref="D15:E15"/>
    <mergeCell ref="F15:G15"/>
    <mergeCell ref="A23:C23"/>
    <mergeCell ref="F22:G22"/>
    <mergeCell ref="F23:G23"/>
    <mergeCell ref="A17:C17"/>
    <mergeCell ref="A18:C18"/>
    <mergeCell ref="A11:C11"/>
    <mergeCell ref="A12:C12"/>
    <mergeCell ref="A14:C16"/>
    <mergeCell ref="D4:E4"/>
    <mergeCell ref="F3:G3"/>
    <mergeCell ref="F4:G4"/>
    <mergeCell ref="A6:C6"/>
    <mergeCell ref="A8:C10"/>
    <mergeCell ref="D8:E8"/>
    <mergeCell ref="F8:G8"/>
    <mergeCell ref="D9:E9"/>
    <mergeCell ref="F9:G9"/>
    <mergeCell ref="A3:C5"/>
    <mergeCell ref="D3:E3"/>
    <mergeCell ref="D14:E14"/>
    <mergeCell ref="F14:G14"/>
  </mergeCells>
  <pageMargins left="0.25" right="0.2" top="0.25" bottom="0.2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activeCell="F32" sqref="F32"/>
    </sheetView>
  </sheetViews>
  <sheetFormatPr defaultRowHeight="24"/>
  <cols>
    <col min="1" max="1" width="6.7109375" style="68" customWidth="1"/>
    <col min="2" max="2" width="10.42578125" style="68" customWidth="1"/>
    <col min="3" max="3" width="10.5703125" style="68" customWidth="1"/>
    <col min="4" max="4" width="24.140625" style="68" customWidth="1"/>
    <col min="5" max="5" width="18.5703125" style="68" customWidth="1"/>
    <col min="6" max="6" width="21.28515625" style="68" customWidth="1"/>
    <col min="7" max="7" width="9.28515625" style="68" customWidth="1"/>
    <col min="8" max="8" width="9.140625" style="68"/>
    <col min="9" max="9" width="19.28515625" style="68" customWidth="1"/>
    <col min="10" max="10" width="9.140625" style="68"/>
    <col min="11" max="11" width="14" style="68" bestFit="1" customWidth="1"/>
    <col min="12" max="16384" width="9.140625" style="68"/>
  </cols>
  <sheetData>
    <row r="1" spans="1:11" ht="9.75" customHeight="1"/>
    <row r="2" spans="1:11" ht="30" customHeight="1">
      <c r="A2" s="72" t="s">
        <v>85</v>
      </c>
    </row>
    <row r="3" spans="1:11" s="95" customFormat="1">
      <c r="A3" s="95" t="s">
        <v>86</v>
      </c>
    </row>
    <row r="4" spans="1:11" s="73" customFormat="1">
      <c r="A4" s="73" t="s">
        <v>87</v>
      </c>
    </row>
    <row r="5" spans="1:11" s="73" customFormat="1">
      <c r="A5" s="73" t="s">
        <v>88</v>
      </c>
    </row>
    <row r="6" spans="1:11">
      <c r="A6" s="138" t="s">
        <v>36</v>
      </c>
      <c r="B6" s="138"/>
      <c r="C6" s="138"/>
      <c r="D6" s="138"/>
      <c r="E6" s="169" t="s">
        <v>89</v>
      </c>
      <c r="F6" s="169"/>
      <c r="G6" s="170" t="s">
        <v>71</v>
      </c>
      <c r="H6" s="69"/>
    </row>
    <row r="7" spans="1:11">
      <c r="A7" s="138"/>
      <c r="B7" s="138"/>
      <c r="C7" s="138"/>
      <c r="D7" s="158"/>
      <c r="E7" s="85" t="s">
        <v>91</v>
      </c>
      <c r="F7" s="74" t="s">
        <v>109</v>
      </c>
      <c r="G7" s="135"/>
    </row>
    <row r="8" spans="1:11">
      <c r="A8" s="138"/>
      <c r="B8" s="138"/>
      <c r="C8" s="138"/>
      <c r="D8" s="158"/>
      <c r="E8" s="76" t="s">
        <v>92</v>
      </c>
      <c r="F8" s="76" t="s">
        <v>108</v>
      </c>
      <c r="G8" s="137"/>
    </row>
    <row r="9" spans="1:11" ht="33.75" customHeight="1">
      <c r="A9" s="161" t="s">
        <v>90</v>
      </c>
      <c r="B9" s="161"/>
      <c r="C9" s="161"/>
      <c r="D9" s="161"/>
      <c r="E9" s="100">
        <v>928144314</v>
      </c>
      <c r="F9" s="106">
        <v>2340022900</v>
      </c>
      <c r="G9" s="98">
        <f>I9/E9</f>
        <v>1.5211843295308922</v>
      </c>
      <c r="I9" s="96">
        <f>F9-E9</f>
        <v>1411878586</v>
      </c>
    </row>
    <row r="10" spans="1:11" ht="31.5" customHeight="1">
      <c r="A10" s="171" t="s">
        <v>93</v>
      </c>
      <c r="B10" s="171"/>
      <c r="C10" s="171"/>
      <c r="D10" s="171"/>
      <c r="E10" s="97">
        <v>966159729</v>
      </c>
      <c r="F10" s="105">
        <v>386899800</v>
      </c>
      <c r="G10" s="98">
        <f>I10/E10</f>
        <v>-0.59954882367074935</v>
      </c>
      <c r="I10" s="96">
        <f t="shared" ref="I10:I12" si="0">F10-E10</f>
        <v>-579259929</v>
      </c>
      <c r="J10" s="68">
        <v>3070767.7829973716</v>
      </c>
      <c r="K10" s="68">
        <v>24429.727607269047</v>
      </c>
    </row>
    <row r="11" spans="1:11">
      <c r="A11" s="148" t="s">
        <v>94</v>
      </c>
      <c r="B11" s="143"/>
      <c r="C11" s="143"/>
      <c r="D11" s="149"/>
      <c r="E11" s="172">
        <v>1894304043</v>
      </c>
      <c r="F11" s="174">
        <f>F9+F10</f>
        <v>2726922700</v>
      </c>
      <c r="G11" s="167">
        <f>I11/E11</f>
        <v>0.43953802457254221</v>
      </c>
      <c r="I11" s="96">
        <f>F11-E11</f>
        <v>832618657</v>
      </c>
      <c r="K11" s="68">
        <f>J10+K10</f>
        <v>3095197.5106046405</v>
      </c>
    </row>
    <row r="12" spans="1:11">
      <c r="A12" s="144" t="s">
        <v>95</v>
      </c>
      <c r="B12" s="145"/>
      <c r="C12" s="145"/>
      <c r="D12" s="146"/>
      <c r="E12" s="173"/>
      <c r="F12" s="175"/>
      <c r="G12" s="168"/>
      <c r="I12" s="96">
        <f t="shared" si="0"/>
        <v>0</v>
      </c>
      <c r="K12" s="68">
        <f>K11*125</f>
        <v>386899688.82558006</v>
      </c>
    </row>
    <row r="13" spans="1:11" ht="33" customHeight="1">
      <c r="A13" s="84" t="s">
        <v>96</v>
      </c>
      <c r="K13" s="96">
        <f>F19-F9</f>
        <v>386899800</v>
      </c>
    </row>
    <row r="14" spans="1:11">
      <c r="A14" s="138" t="s">
        <v>36</v>
      </c>
      <c r="B14" s="138"/>
      <c r="C14" s="138"/>
      <c r="D14" s="138"/>
      <c r="E14" s="169" t="s">
        <v>89</v>
      </c>
      <c r="F14" s="169"/>
      <c r="G14" s="170" t="s">
        <v>71</v>
      </c>
    </row>
    <row r="15" spans="1:11">
      <c r="A15" s="138"/>
      <c r="B15" s="138"/>
      <c r="C15" s="138"/>
      <c r="D15" s="158"/>
      <c r="E15" s="85" t="s">
        <v>91</v>
      </c>
      <c r="F15" s="74" t="s">
        <v>109</v>
      </c>
      <c r="G15" s="135"/>
    </row>
    <row r="16" spans="1:11">
      <c r="A16" s="138"/>
      <c r="B16" s="138"/>
      <c r="C16" s="138"/>
      <c r="D16" s="158"/>
      <c r="E16" s="76" t="s">
        <v>92</v>
      </c>
      <c r="F16" s="76" t="s">
        <v>108</v>
      </c>
      <c r="G16" s="137"/>
    </row>
    <row r="17" spans="1:9" ht="26.25">
      <c r="A17" s="161" t="s">
        <v>97</v>
      </c>
      <c r="B17" s="161"/>
      <c r="C17" s="161"/>
      <c r="D17" s="161"/>
      <c r="E17" s="97">
        <v>56835164</v>
      </c>
      <c r="F17" s="105">
        <v>46872900</v>
      </c>
      <c r="G17" s="98">
        <f>I17/E17</f>
        <v>-0.17528345655868963</v>
      </c>
      <c r="I17" s="89">
        <f>F17-E17</f>
        <v>-9962264</v>
      </c>
    </row>
    <row r="18" spans="1:9" ht="26.25">
      <c r="A18" s="171" t="s">
        <v>110</v>
      </c>
      <c r="B18" s="171"/>
      <c r="C18" s="171"/>
      <c r="D18" s="171"/>
      <c r="E18" s="97">
        <v>1837468879</v>
      </c>
      <c r="F18" s="105">
        <v>2680049800</v>
      </c>
      <c r="G18" s="98">
        <f>I18/E18</f>
        <v>0.45855520636548425</v>
      </c>
      <c r="I18" s="89">
        <f t="shared" ref="I18:I19" si="1">F18-E18</f>
        <v>842580921</v>
      </c>
    </row>
    <row r="19" spans="1:9" ht="24" customHeight="1">
      <c r="A19" s="148" t="s">
        <v>94</v>
      </c>
      <c r="B19" s="143"/>
      <c r="C19" s="143"/>
      <c r="D19" s="149"/>
      <c r="E19" s="176">
        <v>1894304043</v>
      </c>
      <c r="F19" s="174">
        <f>F17+F18</f>
        <v>2726922700</v>
      </c>
      <c r="G19" s="167">
        <f>I19/E19</f>
        <v>0.43953802457254221</v>
      </c>
      <c r="I19" s="89">
        <f t="shared" si="1"/>
        <v>832618657</v>
      </c>
    </row>
    <row r="20" spans="1:9" ht="24" customHeight="1">
      <c r="A20" s="144" t="s">
        <v>95</v>
      </c>
      <c r="B20" s="145"/>
      <c r="C20" s="145"/>
      <c r="D20" s="146"/>
      <c r="E20" s="177"/>
      <c r="F20" s="175"/>
      <c r="G20" s="168"/>
    </row>
    <row r="21" spans="1:9">
      <c r="A21" s="84" t="s">
        <v>98</v>
      </c>
      <c r="I21" s="99"/>
    </row>
    <row r="22" spans="1:9">
      <c r="A22" s="138" t="s">
        <v>36</v>
      </c>
      <c r="B22" s="138"/>
      <c r="C22" s="138"/>
      <c r="D22" s="138"/>
      <c r="E22" s="169" t="s">
        <v>89</v>
      </c>
      <c r="F22" s="169"/>
      <c r="G22" s="170" t="s">
        <v>71</v>
      </c>
    </row>
    <row r="23" spans="1:9">
      <c r="A23" s="138"/>
      <c r="B23" s="138"/>
      <c r="C23" s="138"/>
      <c r="D23" s="158"/>
      <c r="E23" s="85" t="s">
        <v>91</v>
      </c>
      <c r="F23" s="74" t="s">
        <v>109</v>
      </c>
      <c r="G23" s="135"/>
    </row>
    <row r="24" spans="1:9">
      <c r="A24" s="138"/>
      <c r="B24" s="138"/>
      <c r="C24" s="138"/>
      <c r="D24" s="158"/>
      <c r="E24" s="86" t="s">
        <v>92</v>
      </c>
      <c r="F24" s="76" t="s">
        <v>108</v>
      </c>
      <c r="G24" s="137"/>
    </row>
    <row r="25" spans="1:9" ht="26.25">
      <c r="A25" s="161" t="s">
        <v>99</v>
      </c>
      <c r="B25" s="161"/>
      <c r="C25" s="161"/>
      <c r="D25" s="161"/>
      <c r="E25" s="97">
        <v>139784483</v>
      </c>
      <c r="F25" s="105">
        <v>32647800</v>
      </c>
      <c r="G25" s="98">
        <f>I25/E25</f>
        <v>-0.76644188754484288</v>
      </c>
      <c r="I25" s="96">
        <f>F25-E25</f>
        <v>-107136683</v>
      </c>
    </row>
    <row r="26" spans="1:9">
      <c r="A26" s="84" t="s">
        <v>100</v>
      </c>
    </row>
    <row r="27" spans="1:9">
      <c r="A27" s="138" t="s">
        <v>36</v>
      </c>
      <c r="B27" s="138"/>
      <c r="C27" s="138"/>
      <c r="D27" s="138"/>
      <c r="E27" s="169" t="s">
        <v>89</v>
      </c>
      <c r="F27" s="169"/>
      <c r="G27" s="170" t="s">
        <v>71</v>
      </c>
    </row>
    <row r="28" spans="1:9">
      <c r="A28" s="138"/>
      <c r="B28" s="138"/>
      <c r="C28" s="138"/>
      <c r="D28" s="158"/>
      <c r="E28" s="85" t="s">
        <v>91</v>
      </c>
      <c r="F28" s="74" t="s">
        <v>109</v>
      </c>
      <c r="G28" s="135"/>
    </row>
    <row r="29" spans="1:9">
      <c r="A29" s="138"/>
      <c r="B29" s="138"/>
      <c r="C29" s="138"/>
      <c r="D29" s="158"/>
      <c r="E29" s="86" t="s">
        <v>92</v>
      </c>
      <c r="F29" s="76" t="s">
        <v>108</v>
      </c>
      <c r="G29" s="137"/>
    </row>
    <row r="30" spans="1:9" ht="26.25">
      <c r="A30" s="161" t="s">
        <v>101</v>
      </c>
      <c r="B30" s="161"/>
      <c r="C30" s="161"/>
      <c r="D30" s="161"/>
      <c r="E30" s="97">
        <v>2490499948</v>
      </c>
      <c r="F30" s="105">
        <v>3314141500</v>
      </c>
      <c r="G30" s="98">
        <f>I30/E30</f>
        <v>0.33071333836462302</v>
      </c>
      <c r="I30" s="96">
        <f>F30-E30</f>
        <v>823641552</v>
      </c>
    </row>
    <row r="31" spans="1:9" ht="26.25">
      <c r="A31" s="161" t="s">
        <v>102</v>
      </c>
      <c r="B31" s="161"/>
      <c r="C31" s="161"/>
      <c r="D31" s="161"/>
      <c r="E31" s="97">
        <v>0</v>
      </c>
      <c r="F31" s="105">
        <v>0</v>
      </c>
      <c r="G31" s="104">
        <v>0</v>
      </c>
      <c r="I31" s="96">
        <f>F31-E31</f>
        <v>0</v>
      </c>
    </row>
    <row r="32" spans="1:9" ht="26.25">
      <c r="A32" s="178" t="s">
        <v>103</v>
      </c>
      <c r="B32" s="179"/>
      <c r="C32" s="179"/>
      <c r="D32" s="180"/>
      <c r="E32" s="97">
        <v>2490499948</v>
      </c>
      <c r="F32" s="105">
        <f>F30</f>
        <v>3314141500</v>
      </c>
      <c r="G32" s="98">
        <f t="shared" ref="G32" si="2">I32/E32</f>
        <v>0.33071333836462302</v>
      </c>
      <c r="I32" s="96">
        <f>F32-E32</f>
        <v>823641552</v>
      </c>
    </row>
    <row r="33" spans="1:9">
      <c r="I33" s="96">
        <f>F32/122</f>
        <v>27165094.262295082</v>
      </c>
    </row>
    <row r="34" spans="1:9">
      <c r="A34" s="68" t="s">
        <v>104</v>
      </c>
      <c r="E34" s="96"/>
    </row>
    <row r="35" spans="1:9">
      <c r="A35" s="68" t="s">
        <v>105</v>
      </c>
      <c r="E35" s="96"/>
    </row>
  </sheetData>
  <mergeCells count="30">
    <mergeCell ref="A30:D30"/>
    <mergeCell ref="A31:D31"/>
    <mergeCell ref="A32:D32"/>
    <mergeCell ref="A22:D24"/>
    <mergeCell ref="E22:F22"/>
    <mergeCell ref="G22:G24"/>
    <mergeCell ref="A25:D25"/>
    <mergeCell ref="A27:D29"/>
    <mergeCell ref="E27:F27"/>
    <mergeCell ref="G27:G29"/>
    <mergeCell ref="A14:D16"/>
    <mergeCell ref="E14:F14"/>
    <mergeCell ref="G14:G16"/>
    <mergeCell ref="A17:D17"/>
    <mergeCell ref="A18:D18"/>
    <mergeCell ref="A19:D19"/>
    <mergeCell ref="E19:E20"/>
    <mergeCell ref="F19:F20"/>
    <mergeCell ref="G19:G20"/>
    <mergeCell ref="A20:D20"/>
    <mergeCell ref="G11:G12"/>
    <mergeCell ref="A6:D8"/>
    <mergeCell ref="E6:F6"/>
    <mergeCell ref="G6:G8"/>
    <mergeCell ref="A9:D9"/>
    <mergeCell ref="A10:D10"/>
    <mergeCell ref="A11:D11"/>
    <mergeCell ref="A12:D12"/>
    <mergeCell ref="E11:E12"/>
    <mergeCell ref="F11:F12"/>
  </mergeCells>
  <pageMargins left="0.2" right="0.25" top="0.25" bottom="0.25" header="0.3" footer="0.3"/>
  <pageSetup paperSize="9" orientation="portrait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J24"/>
  <sheetViews>
    <sheetView topLeftCell="A7" workbookViewId="0">
      <selection activeCell="A23" sqref="A23"/>
    </sheetView>
  </sheetViews>
  <sheetFormatPr defaultRowHeight="24"/>
  <cols>
    <col min="1" max="1" width="16.85546875" style="68" customWidth="1"/>
    <col min="2" max="2" width="15.42578125" style="68" customWidth="1"/>
    <col min="3" max="3" width="17" style="68" customWidth="1"/>
    <col min="4" max="4" width="14.140625" style="68" customWidth="1"/>
    <col min="5" max="5" width="21.140625" style="68" customWidth="1"/>
    <col min="6" max="6" width="15" style="68" customWidth="1"/>
    <col min="7" max="8" width="9.140625" style="68"/>
    <col min="9" max="9" width="16.140625" style="68" customWidth="1"/>
    <col min="10" max="16384" width="9.140625" style="68"/>
  </cols>
  <sheetData>
    <row r="2" spans="1:10" ht="24.75" customHeight="1">
      <c r="A2" s="112" t="s">
        <v>104</v>
      </c>
    </row>
    <row r="3" spans="1:10" ht="25.5" customHeight="1">
      <c r="A3" s="68" t="s">
        <v>105</v>
      </c>
    </row>
    <row r="4" spans="1:10">
      <c r="A4" s="169" t="s">
        <v>36</v>
      </c>
      <c r="B4" s="158" t="s">
        <v>127</v>
      </c>
      <c r="C4" s="132"/>
      <c r="D4" s="132"/>
      <c r="E4" s="133"/>
      <c r="F4" s="169" t="s">
        <v>133</v>
      </c>
    </row>
    <row r="5" spans="1:10">
      <c r="A5" s="183"/>
      <c r="B5" s="124" t="s">
        <v>128</v>
      </c>
      <c r="C5" s="125"/>
      <c r="D5" s="123" t="s">
        <v>132</v>
      </c>
      <c r="E5" s="125"/>
      <c r="F5" s="183"/>
    </row>
    <row r="6" spans="1:10">
      <c r="A6" s="184"/>
      <c r="B6" s="130" t="s">
        <v>129</v>
      </c>
      <c r="C6" s="131"/>
      <c r="D6" s="129" t="s">
        <v>139</v>
      </c>
      <c r="E6" s="131"/>
      <c r="F6" s="76" t="s">
        <v>134</v>
      </c>
    </row>
    <row r="7" spans="1:10" ht="38.25" customHeight="1">
      <c r="A7" s="109" t="s">
        <v>135</v>
      </c>
      <c r="B7" s="107" t="s">
        <v>130</v>
      </c>
      <c r="C7" s="107" t="s">
        <v>131</v>
      </c>
      <c r="D7" s="107" t="s">
        <v>130</v>
      </c>
      <c r="E7" s="107" t="s">
        <v>131</v>
      </c>
      <c r="F7" s="181">
        <v>1</v>
      </c>
    </row>
    <row r="8" spans="1:10" ht="38.25" customHeight="1">
      <c r="A8" s="80" t="s">
        <v>136</v>
      </c>
      <c r="B8" s="110">
        <v>0</v>
      </c>
      <c r="C8" s="110">
        <v>0</v>
      </c>
      <c r="D8" s="92">
        <v>98</v>
      </c>
      <c r="E8" s="108" t="s">
        <v>140</v>
      </c>
      <c r="F8" s="182"/>
      <c r="I8" s="68">
        <f>2000/20</f>
        <v>100</v>
      </c>
    </row>
    <row r="10" spans="1:10">
      <c r="A10" s="68" t="s">
        <v>137</v>
      </c>
    </row>
    <row r="11" spans="1:10">
      <c r="A11" s="169" t="s">
        <v>36</v>
      </c>
      <c r="B11" s="158" t="s">
        <v>127</v>
      </c>
      <c r="C11" s="132"/>
      <c r="D11" s="132"/>
      <c r="E11" s="133"/>
      <c r="F11" s="169" t="s">
        <v>133</v>
      </c>
    </row>
    <row r="12" spans="1:10">
      <c r="A12" s="183"/>
      <c r="B12" s="124" t="s">
        <v>128</v>
      </c>
      <c r="C12" s="125"/>
      <c r="D12" s="123" t="s">
        <v>132</v>
      </c>
      <c r="E12" s="125"/>
      <c r="F12" s="183"/>
    </row>
    <row r="13" spans="1:10">
      <c r="A13" s="184"/>
      <c r="B13" s="130" t="s">
        <v>129</v>
      </c>
      <c r="C13" s="131"/>
      <c r="D13" s="129" t="s">
        <v>139</v>
      </c>
      <c r="E13" s="131"/>
      <c r="F13" s="76" t="s">
        <v>134</v>
      </c>
    </row>
    <row r="14" spans="1:10" ht="36.75" customHeight="1">
      <c r="A14" s="109" t="s">
        <v>146</v>
      </c>
      <c r="B14" s="107" t="s">
        <v>130</v>
      </c>
      <c r="C14" s="107" t="s">
        <v>131</v>
      </c>
      <c r="D14" s="107" t="s">
        <v>130</v>
      </c>
      <c r="E14" s="107" t="s">
        <v>131</v>
      </c>
      <c r="F14" s="181">
        <v>1</v>
      </c>
    </row>
    <row r="15" spans="1:10" ht="36.75" customHeight="1">
      <c r="A15" s="80" t="s">
        <v>147</v>
      </c>
      <c r="B15" s="110">
        <v>0</v>
      </c>
      <c r="C15" s="110">
        <v>0</v>
      </c>
      <c r="D15" s="111">
        <v>1.4</v>
      </c>
      <c r="E15" s="107" t="s">
        <v>141</v>
      </c>
      <c r="F15" s="182"/>
      <c r="I15" s="68">
        <v>3394000</v>
      </c>
      <c r="J15" s="68">
        <f>I15/3000</f>
        <v>1131.3333333333333</v>
      </c>
    </row>
    <row r="16" spans="1:10">
      <c r="E16" s="99"/>
    </row>
    <row r="17" spans="1:6">
      <c r="A17" s="68" t="s">
        <v>138</v>
      </c>
    </row>
    <row r="18" spans="1:6">
      <c r="A18" s="169" t="s">
        <v>36</v>
      </c>
      <c r="B18" s="158" t="s">
        <v>127</v>
      </c>
      <c r="C18" s="132"/>
      <c r="D18" s="132"/>
      <c r="E18" s="133"/>
      <c r="F18" s="169" t="s">
        <v>133</v>
      </c>
    </row>
    <row r="19" spans="1:6">
      <c r="A19" s="183"/>
      <c r="B19" s="124" t="s">
        <v>128</v>
      </c>
      <c r="C19" s="125"/>
      <c r="D19" s="123" t="s">
        <v>132</v>
      </c>
      <c r="E19" s="125"/>
      <c r="F19" s="183"/>
    </row>
    <row r="20" spans="1:6">
      <c r="A20" s="184"/>
      <c r="B20" s="130" t="s">
        <v>129</v>
      </c>
      <c r="C20" s="131"/>
      <c r="D20" s="129" t="s">
        <v>139</v>
      </c>
      <c r="E20" s="131"/>
      <c r="F20" s="76" t="s">
        <v>134</v>
      </c>
    </row>
    <row r="21" spans="1:6" ht="36" customHeight="1">
      <c r="A21" s="109" t="s">
        <v>146</v>
      </c>
      <c r="B21" s="107" t="s">
        <v>130</v>
      </c>
      <c r="C21" s="107" t="s">
        <v>131</v>
      </c>
      <c r="D21" s="107" t="s">
        <v>143</v>
      </c>
      <c r="E21" s="107" t="s">
        <v>131</v>
      </c>
      <c r="F21" s="181">
        <v>1</v>
      </c>
    </row>
    <row r="22" spans="1:6" ht="36" customHeight="1">
      <c r="A22" s="80" t="s">
        <v>148</v>
      </c>
      <c r="B22" s="110">
        <v>0</v>
      </c>
      <c r="C22" s="110">
        <v>0</v>
      </c>
      <c r="D22" s="92">
        <v>700</v>
      </c>
      <c r="E22" s="107" t="s">
        <v>142</v>
      </c>
      <c r="F22" s="182"/>
    </row>
    <row r="24" spans="1:6">
      <c r="E24" s="99"/>
    </row>
  </sheetData>
  <mergeCells count="24">
    <mergeCell ref="F4:F5"/>
    <mergeCell ref="F7:F8"/>
    <mergeCell ref="A11:A13"/>
    <mergeCell ref="B11:E11"/>
    <mergeCell ref="F11:F12"/>
    <mergeCell ref="B12:C12"/>
    <mergeCell ref="D12:E12"/>
    <mergeCell ref="B13:C13"/>
    <mergeCell ref="B6:C6"/>
    <mergeCell ref="B5:C5"/>
    <mergeCell ref="D5:E5"/>
    <mergeCell ref="D6:E6"/>
    <mergeCell ref="B4:E4"/>
    <mergeCell ref="A4:A6"/>
    <mergeCell ref="F21:F22"/>
    <mergeCell ref="D13:E13"/>
    <mergeCell ref="F14:F15"/>
    <mergeCell ref="A18:A20"/>
    <mergeCell ref="B18:E18"/>
    <mergeCell ref="F18:F19"/>
    <mergeCell ref="B19:C19"/>
    <mergeCell ref="D19:E19"/>
    <mergeCell ref="B20:C20"/>
    <mergeCell ref="D20:E20"/>
  </mergeCells>
  <pageMargins left="0.25" right="0.2" top="0.25" bottom="0.2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17. Dormant account sheet</vt:lpstr>
      <vt:lpstr>ការងាររដ្ឋបាល</vt:lpstr>
      <vt:lpstr>រចនាសម្ព័ន្ធ</vt:lpstr>
      <vt:lpstr>មុខរបរកសិកម្ម</vt:lpstr>
      <vt:lpstr>មុខរបរផ្គត់ផ្គង់</vt:lpstr>
    </vt:vector>
  </TitlesOfParts>
  <Company>RTC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RTC</dc:creator>
  <cp:lastModifiedBy>DELL N4010</cp:lastModifiedBy>
  <cp:lastPrinted>2019-03-03T09:09:38Z</cp:lastPrinted>
  <dcterms:created xsi:type="dcterms:W3CDTF">2001-02-18T03:11:00Z</dcterms:created>
  <dcterms:modified xsi:type="dcterms:W3CDTF">2019-03-03T09:10:02Z</dcterms:modified>
</cp:coreProperties>
</file>