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 activeTab="1"/>
  </bookViews>
  <sheets>
    <sheet name="Sheet1" sheetId="1" r:id="rId1"/>
    <sheet name="update Ac New 07 16" sheetId="5" r:id="rId2"/>
    <sheet name="NEW 06 16" sheetId="6" r:id="rId3"/>
    <sheet name="update Ac New 07 16 (2)" sheetId="7" r:id="rId4"/>
    <sheet name="Sheet2" sheetId="2" r:id="rId5"/>
    <sheet name="Sheet3" sheetId="3" r:id="rId6"/>
    <sheet name="Sheet4" sheetId="4" r:id="rId7"/>
  </sheets>
  <calcPr calcId="144525"/>
</workbook>
</file>

<file path=xl/calcChain.xml><?xml version="1.0" encoding="utf-8"?>
<calcChain xmlns="http://schemas.openxmlformats.org/spreadsheetml/2006/main">
  <c r="I51" i="7" l="1"/>
  <c r="J51" i="5" l="1"/>
  <c r="K51" i="5"/>
  <c r="L51" i="5"/>
  <c r="M51" i="5"/>
  <c r="N51" i="5"/>
  <c r="O51" i="5"/>
  <c r="H51" i="7"/>
  <c r="G51" i="7"/>
  <c r="F51" i="7"/>
  <c r="C50" i="7"/>
  <c r="E49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I35" i="7"/>
  <c r="C35" i="7"/>
  <c r="C34" i="7"/>
  <c r="E33" i="7"/>
  <c r="C33" i="7"/>
  <c r="C32" i="7"/>
  <c r="C31" i="7"/>
  <c r="C30" i="7"/>
  <c r="C29" i="7"/>
  <c r="I28" i="7"/>
  <c r="C28" i="7"/>
  <c r="C27" i="7"/>
  <c r="C26" i="7"/>
  <c r="E25" i="7"/>
  <c r="C25" i="7"/>
  <c r="C24" i="7"/>
  <c r="C23" i="7"/>
  <c r="C22" i="7"/>
  <c r="C21" i="7"/>
  <c r="C20" i="7"/>
  <c r="C19" i="7"/>
  <c r="C18" i="7"/>
  <c r="E17" i="7"/>
  <c r="C17" i="7" s="1"/>
  <c r="I16" i="7"/>
  <c r="C16" i="7"/>
  <c r="E15" i="7"/>
  <c r="C15" i="7" s="1"/>
  <c r="E14" i="7"/>
  <c r="C13" i="7"/>
  <c r="C12" i="7"/>
  <c r="I11" i="7"/>
  <c r="C11" i="7"/>
  <c r="C51" i="7" l="1"/>
  <c r="F50" i="6"/>
  <c r="D50" i="6"/>
  <c r="C50" i="6"/>
  <c r="E48" i="6"/>
  <c r="G34" i="6"/>
  <c r="E32" i="6"/>
  <c r="G27" i="6"/>
  <c r="E24" i="6"/>
  <c r="E16" i="6"/>
  <c r="G15" i="6"/>
  <c r="E14" i="6"/>
  <c r="G11" i="6"/>
  <c r="E50" i="6" l="1"/>
  <c r="G50" i="6"/>
  <c r="C50" i="1"/>
  <c r="D50" i="1" l="1"/>
  <c r="E50" i="1"/>
  <c r="F50" i="1"/>
  <c r="G15" i="1"/>
  <c r="G34" i="1"/>
  <c r="G27" i="1"/>
  <c r="G11" i="1"/>
  <c r="G50" i="1" l="1"/>
</calcChain>
</file>

<file path=xl/comments1.xml><?xml version="1.0" encoding="utf-8"?>
<comments xmlns="http://schemas.openxmlformats.org/spreadsheetml/2006/main">
  <authors>
    <author>Dara</author>
  </authors>
  <commentList>
    <comment ref="G11" authorId="0">
      <text>
        <r>
          <rPr>
            <b/>
            <sz val="9"/>
            <color indexed="81"/>
            <rFont val="Tahoma"/>
            <family val="2"/>
          </rPr>
          <t>Dara:</t>
        </r>
        <r>
          <rPr>
            <sz val="9"/>
            <color indexed="81"/>
            <rFont val="Tahoma"/>
            <family val="2"/>
          </rPr>
          <t xml:space="preserve">
R+$ 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Dara:</t>
        </r>
        <r>
          <rPr>
            <sz val="9"/>
            <color indexed="81"/>
            <rFont val="Tahoma"/>
            <family val="2"/>
          </rPr>
          <t xml:space="preserve">
R+B</t>
        </r>
      </text>
    </comment>
    <comment ref="G15" authorId="0">
      <text>
        <r>
          <rPr>
            <b/>
            <sz val="9"/>
            <color indexed="81"/>
            <rFont val="Tahoma"/>
            <family val="2"/>
          </rPr>
          <t>Dara:</t>
        </r>
        <r>
          <rPr>
            <sz val="9"/>
            <color indexed="81"/>
            <rFont val="Tahoma"/>
            <family val="2"/>
          </rPr>
          <t xml:space="preserve">
R+B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Dara:</t>
        </r>
        <r>
          <rPr>
            <sz val="9"/>
            <color indexed="81"/>
            <rFont val="Tahoma"/>
            <family val="2"/>
          </rPr>
          <t xml:space="preserve">
R+B</t>
        </r>
      </text>
    </comment>
    <comment ref="G27" authorId="0">
      <text>
        <r>
          <rPr>
            <b/>
            <sz val="9"/>
            <color indexed="81"/>
            <rFont val="Tahoma"/>
            <family val="2"/>
          </rPr>
          <t>Dara:</t>
        </r>
        <r>
          <rPr>
            <sz val="9"/>
            <color indexed="81"/>
            <rFont val="Tahoma"/>
            <family val="2"/>
          </rPr>
          <t xml:space="preserve">
R+B</t>
        </r>
      </text>
    </comment>
    <comment ref="G34" authorId="0">
      <text>
        <r>
          <rPr>
            <b/>
            <sz val="9"/>
            <color indexed="81"/>
            <rFont val="Tahoma"/>
            <family val="2"/>
          </rPr>
          <t>Dara:</t>
        </r>
        <r>
          <rPr>
            <sz val="9"/>
            <color indexed="81"/>
            <rFont val="Tahoma"/>
            <family val="2"/>
          </rPr>
          <t xml:space="preserve">
R+$</t>
        </r>
      </text>
    </comment>
  </commentList>
</comments>
</file>

<file path=xl/comments2.xml><?xml version="1.0" encoding="utf-8"?>
<comments xmlns="http://schemas.openxmlformats.org/spreadsheetml/2006/main">
  <authors>
    <author>Dara</author>
  </authors>
  <commentList>
    <comment ref="G11" authorId="0">
      <text>
        <r>
          <rPr>
            <b/>
            <sz val="9"/>
            <color indexed="81"/>
            <rFont val="Tahoma"/>
            <family val="2"/>
          </rPr>
          <t>Dara:</t>
        </r>
        <r>
          <rPr>
            <sz val="9"/>
            <color indexed="81"/>
            <rFont val="Tahoma"/>
            <family val="2"/>
          </rPr>
          <t xml:space="preserve">
R+$ 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Dara:</t>
        </r>
        <r>
          <rPr>
            <sz val="9"/>
            <color indexed="81"/>
            <rFont val="Tahoma"/>
            <family val="2"/>
          </rPr>
          <t xml:space="preserve">
R+B</t>
        </r>
      </text>
    </comment>
    <comment ref="G15" authorId="0">
      <text>
        <r>
          <rPr>
            <b/>
            <sz val="9"/>
            <color indexed="81"/>
            <rFont val="Tahoma"/>
            <family val="2"/>
          </rPr>
          <t>Dara:</t>
        </r>
        <r>
          <rPr>
            <sz val="9"/>
            <color indexed="81"/>
            <rFont val="Tahoma"/>
            <family val="2"/>
          </rPr>
          <t xml:space="preserve">
R+B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Dara:</t>
        </r>
        <r>
          <rPr>
            <sz val="9"/>
            <color indexed="81"/>
            <rFont val="Tahoma"/>
            <family val="2"/>
          </rPr>
          <t xml:space="preserve">
R+B</t>
        </r>
      </text>
    </comment>
    <comment ref="G27" authorId="0">
      <text>
        <r>
          <rPr>
            <b/>
            <sz val="9"/>
            <color indexed="81"/>
            <rFont val="Tahoma"/>
            <family val="2"/>
          </rPr>
          <t>Dara:</t>
        </r>
        <r>
          <rPr>
            <sz val="9"/>
            <color indexed="81"/>
            <rFont val="Tahoma"/>
            <family val="2"/>
          </rPr>
          <t xml:space="preserve">
R+B</t>
        </r>
      </text>
    </comment>
    <comment ref="G34" authorId="0">
      <text>
        <r>
          <rPr>
            <b/>
            <sz val="9"/>
            <color indexed="81"/>
            <rFont val="Tahoma"/>
            <family val="2"/>
          </rPr>
          <t>Dara:</t>
        </r>
        <r>
          <rPr>
            <sz val="9"/>
            <color indexed="81"/>
            <rFont val="Tahoma"/>
            <family val="2"/>
          </rPr>
          <t xml:space="preserve">
R+$</t>
        </r>
      </text>
    </comment>
    <comment ref="G48" authorId="0">
      <text>
        <r>
          <rPr>
            <b/>
            <sz val="9"/>
            <color indexed="81"/>
            <rFont val="Tahoma"/>
            <family val="2"/>
          </rPr>
          <t>Dara:</t>
        </r>
        <r>
          <rPr>
            <sz val="9"/>
            <color indexed="81"/>
            <rFont val="Tahoma"/>
            <family val="2"/>
          </rPr>
          <t xml:space="preserve">
ដីកេវស៊ីថា អោយ ២ ហិកតា
១16 000 000 ៛</t>
        </r>
      </text>
    </comment>
  </commentList>
</comments>
</file>

<file path=xl/comments3.xml><?xml version="1.0" encoding="utf-8"?>
<comments xmlns="http://schemas.openxmlformats.org/spreadsheetml/2006/main">
  <authors>
    <author>Dara</author>
  </authors>
  <commentList>
    <comment ref="I11" authorId="0">
      <text>
        <r>
          <rPr>
            <b/>
            <sz val="9"/>
            <color indexed="81"/>
            <rFont val="Tahoma"/>
            <family val="2"/>
          </rPr>
          <t>Dara:</t>
        </r>
        <r>
          <rPr>
            <sz val="9"/>
            <color indexed="81"/>
            <rFont val="Tahoma"/>
            <family val="2"/>
          </rPr>
          <t xml:space="preserve">
R+$ </t>
        </r>
      </text>
    </comment>
    <comment ref="G16" authorId="0">
      <text>
        <r>
          <rPr>
            <b/>
            <sz val="9"/>
            <color indexed="81"/>
            <rFont val="Tahoma"/>
            <family val="2"/>
          </rPr>
          <t>Dara:</t>
        </r>
        <r>
          <rPr>
            <sz val="9"/>
            <color indexed="81"/>
            <rFont val="Tahoma"/>
            <family val="2"/>
          </rPr>
          <t xml:space="preserve">
R+B</t>
        </r>
      </text>
    </comment>
    <comment ref="H16" authorId="0">
      <text>
        <r>
          <rPr>
            <b/>
            <sz val="9"/>
            <color indexed="81"/>
            <rFont val="Tahoma"/>
            <family val="2"/>
          </rPr>
          <t>Dara:</t>
        </r>
        <r>
          <rPr>
            <sz val="9"/>
            <color indexed="81"/>
            <rFont val="Tahoma"/>
            <family val="2"/>
          </rPr>
          <t xml:space="preserve">
R+B</t>
        </r>
      </text>
    </comment>
    <comment ref="I16" authorId="0">
      <text>
        <r>
          <rPr>
            <b/>
            <sz val="9"/>
            <color indexed="81"/>
            <rFont val="Tahoma"/>
            <family val="2"/>
          </rPr>
          <t>Dara:</t>
        </r>
        <r>
          <rPr>
            <sz val="9"/>
            <color indexed="81"/>
            <rFont val="Tahoma"/>
            <family val="2"/>
          </rPr>
          <t xml:space="preserve">
R+B</t>
        </r>
      </text>
    </comment>
    <comment ref="G28" authorId="0">
      <text>
        <r>
          <rPr>
            <b/>
            <sz val="9"/>
            <color indexed="81"/>
            <rFont val="Tahoma"/>
            <family val="2"/>
          </rPr>
          <t>Dara:</t>
        </r>
        <r>
          <rPr>
            <sz val="9"/>
            <color indexed="81"/>
            <rFont val="Tahoma"/>
            <family val="2"/>
          </rPr>
          <t xml:space="preserve">
R+B</t>
        </r>
      </text>
    </comment>
    <comment ref="H28" authorId="0">
      <text>
        <r>
          <rPr>
            <b/>
            <sz val="9"/>
            <color indexed="81"/>
            <rFont val="Tahoma"/>
            <family val="2"/>
          </rPr>
          <t>Dara:</t>
        </r>
        <r>
          <rPr>
            <sz val="9"/>
            <color indexed="81"/>
            <rFont val="Tahoma"/>
            <family val="2"/>
          </rPr>
          <t xml:space="preserve">
R+B</t>
        </r>
      </text>
    </comment>
    <comment ref="I28" authorId="0">
      <text>
        <r>
          <rPr>
            <b/>
            <sz val="9"/>
            <color indexed="81"/>
            <rFont val="Tahoma"/>
            <family val="2"/>
          </rPr>
          <t>Dara:</t>
        </r>
        <r>
          <rPr>
            <sz val="9"/>
            <color indexed="81"/>
            <rFont val="Tahoma"/>
            <family val="2"/>
          </rPr>
          <t xml:space="preserve">
R+B</t>
        </r>
      </text>
    </comment>
    <comment ref="I35" authorId="0">
      <text>
        <r>
          <rPr>
            <b/>
            <sz val="9"/>
            <color indexed="81"/>
            <rFont val="Tahoma"/>
            <family val="2"/>
          </rPr>
          <t>Dara:</t>
        </r>
        <r>
          <rPr>
            <sz val="9"/>
            <color indexed="81"/>
            <rFont val="Tahoma"/>
            <family val="2"/>
          </rPr>
          <t xml:space="preserve">
R+$</t>
        </r>
      </text>
    </comment>
    <comment ref="I49" authorId="0">
      <text>
        <r>
          <rPr>
            <b/>
            <sz val="9"/>
            <color indexed="81"/>
            <rFont val="Tahoma"/>
            <family val="2"/>
          </rPr>
          <t>Dara:</t>
        </r>
        <r>
          <rPr>
            <sz val="9"/>
            <color indexed="81"/>
            <rFont val="Tahoma"/>
            <family val="2"/>
          </rPr>
          <t xml:space="preserve">
ដីកេវស៊ីថា អោយ ២ ហិកតា
១16 000 000 ៛</t>
        </r>
      </text>
    </comment>
  </commentList>
</comments>
</file>

<file path=xl/sharedStrings.xml><?xml version="1.0" encoding="utf-8"?>
<sst xmlns="http://schemas.openxmlformats.org/spreadsheetml/2006/main" count="535" uniqueCount="274">
  <si>
    <t>មន្ទីរកសិកម្មខេត្តប៉ៃលិន</t>
  </si>
  <si>
    <t>ការិយាល័យអភិវឌ្ឍន៍សហគមន៍</t>
  </si>
  <si>
    <t>ល.រ</t>
  </si>
  <si>
    <t>ឈ្មោះសហគមន៍កសិកម្ម</t>
  </si>
  <si>
    <t>ចំនួនសជិក</t>
  </si>
  <si>
    <t>លេខទូរសព្ទ័</t>
  </si>
  <si>
    <t xml:space="preserve">                                                            ព្រះរាជាណាចក្រកម្ពុជា</t>
  </si>
  <si>
    <r>
      <t xml:space="preserve">                                                                         </t>
    </r>
    <r>
      <rPr>
        <sz val="14"/>
        <color theme="1"/>
        <rFont val="Khmer MEF1"/>
      </rPr>
      <t>ជាតិ សាសនា ព្រះមហាក្សត្រ</t>
    </r>
  </si>
  <si>
    <t>លេខ.................ក.អ.ស.ក/បល</t>
  </si>
  <si>
    <t>តារាងទិន្នន័យបច្ចុប្បន្នភាពសហគមន៍កសិកម្មខេត្តប៉ៃលិន ឆ្នាំ២០១៦</t>
  </si>
  <si>
    <t>គិតត្រឹមខែ ឧសភា ឆ្នាំ ២០១៦</t>
  </si>
  <si>
    <t>ទុនភាគហ៊ុន</t>
  </si>
  <si>
    <t>ស្ថានភាពទុនរបស់សហគមន៍ (រៀល)</t>
  </si>
  <si>
    <t xml:space="preserve">                                                                                                                            rr;ss</t>
  </si>
  <si>
    <t>ស្រី</t>
  </si>
  <si>
    <t>សរុប</t>
  </si>
  <si>
    <t>សហគមន៍កសិកម្ម ស្រង់អណ្តូងបួន</t>
  </si>
  <si>
    <t>ខ្លុងចំរើនសែនជ័យ</t>
  </si>
  <si>
    <t>ប៉ៃលិន រុងរឿង</t>
  </si>
  <si>
    <t>ប៉ៃលិនពន្លឺថ្មី</t>
  </si>
  <si>
    <t>អូរតាប្រាងរុងរឿង</t>
  </si>
  <si>
    <t>រតនៈក្រចាប់មានជ័យ</t>
  </si>
  <si>
    <t>ផលិតផលមៀនប៉ៃលិន</t>
  </si>
  <si>
    <t>ទួលល្វា សាមគ្គី អមតៈ</t>
  </si>
  <si>
    <t>សាមគ្គី ភូមិថ្មីភ្នំខៀវ</t>
  </si>
  <si>
    <t>អូរច្រាកណ្តាល រុងរឿង</t>
  </si>
  <si>
    <t>អូរច្រាលិច មានជ័យសាមគ្គីអមតៈ</t>
  </si>
  <si>
    <t>រស្មីភូមិរោងចក្រ</t>
  </si>
  <si>
    <t>សាមគ្គី ភូមិបរយ៉ាខា</t>
  </si>
  <si>
    <t>ចំរើនផល បរតាំងស៊ូ</t>
  </si>
  <si>
    <t>បរហ៊ុយ ជ៉ើង ត្បូង</t>
  </si>
  <si>
    <t>ចំរុះស្ទឹងកាច់ជឿនលឿន</t>
  </si>
  <si>
    <t>ស្ទឹងកាច់ សាមគ្គី</t>
  </si>
  <si>
    <t>សាមគ្គី បឹងព្រលិត ទឹកចេញ</t>
  </si>
  <si>
    <t>អូរអិលមហាសាមគ្គី</t>
  </si>
  <si>
    <t>អូរអិល ផ្សារព្រុំរុងរឿង</t>
  </si>
  <si>
    <t>អូរអណ្តូង សាមគ្គី មានជ័យ</t>
  </si>
  <si>
    <t>កូនភ្នំ បង្កើនផល</t>
  </si>
  <si>
    <t>អូរចិតប្រាំ ជីងភ្នំកូនដំរី</t>
  </si>
  <si>
    <t>សាមសិមមេសាគ្រួសាអភិវឌ្ឍន៍</t>
  </si>
  <si>
    <t>ចំរើនផល កសិករ ឃុំសាលាក្រៅ</t>
  </si>
  <si>
    <t>ពន្លឺរស្មីកោះកែវ</t>
  </si>
  <si>
    <t>រស្មីភូមិភ្នំស្ពង់</t>
  </si>
  <si>
    <t>សាមគ្គី ស្ទឹង់ត្រង់</t>
  </si>
  <si>
    <t>បង្កើនផល អន្លង់រក្សា</t>
  </si>
  <si>
    <t>បាយសី រស្មីកសិករ</t>
  </si>
  <si>
    <t>ពន្លឺ សាមគ្គីកសិករ</t>
  </si>
  <si>
    <t>អូរដូនតាលើរីកចំរើន</t>
  </si>
  <si>
    <t>កសិកររុងរឿង</t>
  </si>
  <si>
    <t>យុទ្ធជនពិការស្ថាបនាសេដ្ឋកិច្ច</t>
  </si>
  <si>
    <t>ក្រុមប្រឹក្សាភិបាល</t>
  </si>
  <si>
    <t>លោក ម៉ៅ រិទ្ធ</t>
  </si>
  <si>
    <t>លោកស្រី យ៉ែម នួន</t>
  </si>
  <si>
    <t>លោក ង៉ែតប៊ុនចាន់តូ</t>
  </si>
  <si>
    <t>លោក ទ្រា ចេង</t>
  </si>
  <si>
    <t>លោកស្រី ឡុត ឈន</t>
  </si>
  <si>
    <t>លោក ញឹក សាន់</t>
  </si>
  <si>
    <t>លោក ទឹង សុភគ្រ័</t>
  </si>
  <si>
    <t>លោក អ៊ិត ដារ៉ា</t>
  </si>
  <si>
    <t>លោក ឡុង ស៊ួ</t>
  </si>
  <si>
    <t>លោកស្រី មល់ ស្រឹម</t>
  </si>
  <si>
    <t>លោក សោម ឆៃ</t>
  </si>
  <si>
    <t>លោក រស់ រ៉ាដូ</t>
  </si>
  <si>
    <t>លោក សៅ ឆុង</t>
  </si>
  <si>
    <t>លោក សុខសាន</t>
  </si>
  <si>
    <t>លោកស្រី ឃុន ធឿន</t>
  </si>
  <si>
    <t>លោក សួស ណុប</t>
  </si>
  <si>
    <t>លោកស្រី ជា ពៅ</t>
  </si>
  <si>
    <t>លោក ប៉ាង គឹមអេង</t>
  </si>
  <si>
    <t>លោក ប៉ន ឆន</t>
  </si>
  <si>
    <t>លោក កែវ ឆម</t>
  </si>
  <si>
    <t>លោក ទិត្យ សុខុម</t>
  </si>
  <si>
    <t xml:space="preserve"> អូរទឹកភ្លាវ សែនជ័យ</t>
  </si>
  <si>
    <t>លោក អ៊ុន សីហា</t>
  </si>
  <si>
    <t>លោក ហ៊ន សីហា</t>
  </si>
  <si>
    <t>លោក ឡិញ ឡី</t>
  </si>
  <si>
    <t>ស្រែអន្ទាក់ពន្លកថ្មី</t>
  </si>
  <si>
    <t>លោក សុខ ស្រេង</t>
  </si>
  <si>
    <t>លោក ស្រី សាមី</t>
  </si>
  <si>
    <t>លោក អ៊ុក ស៊ីថា</t>
  </si>
  <si>
    <t>លោក តុប ឌុល</t>
  </si>
  <si>
    <t>លោក ឆឹង ឡន</t>
  </si>
  <si>
    <t>លោក គាង ដុក</t>
  </si>
  <si>
    <t>ចំរើនផលដីស្អិតអូរដូនតា</t>
  </si>
  <si>
    <t>លោក អ៊ុក សារី</t>
  </si>
  <si>
    <t>លោក អន សំអ៊ន់</t>
  </si>
  <si>
    <t>លោក កែវ ស៊ីថា</t>
  </si>
  <si>
    <t>ទ្រព្យសកម្ម</t>
  </si>
  <si>
    <t>កែច្នៃផលិតផលប៉ៃលិនជឿនលឿន</t>
  </si>
  <si>
    <t>លោក កែវ ចន្ថា</t>
  </si>
  <si>
    <t>097 297 67 46</t>
  </si>
  <si>
    <t>097 47 98  416</t>
  </si>
  <si>
    <t>071 46 97 100</t>
  </si>
  <si>
    <t>097 82 82 218</t>
  </si>
  <si>
    <t>016 70 95 81</t>
  </si>
  <si>
    <t>097 52 22 438</t>
  </si>
  <si>
    <t>092 35 31 25</t>
  </si>
  <si>
    <t>055 63 33 012</t>
  </si>
  <si>
    <t>097 67 51 037</t>
  </si>
  <si>
    <t>097 52 22 169</t>
  </si>
  <si>
    <t>លោក ហ៊ុន សឿន</t>
  </si>
  <si>
    <t>078 80 80 24</t>
  </si>
  <si>
    <t>088 56 11 178</t>
  </si>
  <si>
    <t>097 62 31 587</t>
  </si>
  <si>
    <t>097 62 08 844</t>
  </si>
  <si>
    <t>លោកស្រី គង់ ស្រី</t>
  </si>
  <si>
    <t>016  58 84 89</t>
  </si>
  <si>
    <t>088 88 83 166</t>
  </si>
  <si>
    <t>017 94 27 95</t>
  </si>
  <si>
    <t>012 35 10 16</t>
  </si>
  <si>
    <t>097 61 90 967</t>
  </si>
  <si>
    <t>097 68 43 934</t>
  </si>
  <si>
    <t>097 93 96 137</t>
  </si>
  <si>
    <t>097 51 32 958</t>
  </si>
  <si>
    <t>099 31 34 66</t>
  </si>
  <si>
    <t>097 36 89 412</t>
  </si>
  <si>
    <t>088 50 33 109</t>
  </si>
  <si>
    <t>097 60 53 775</t>
  </si>
  <si>
    <t>097 55 56 598</t>
  </si>
  <si>
    <t>097 84 94 966</t>
  </si>
  <si>
    <t>097 73 45 647</t>
  </si>
  <si>
    <t>097 81 89 666</t>
  </si>
  <si>
    <t>016 56 92 95</t>
  </si>
  <si>
    <t>093 94 93 63</t>
  </si>
  <si>
    <t>092 42 82 36</t>
  </si>
  <si>
    <t>088 83 68 436</t>
  </si>
  <si>
    <t>097 36 78  671</t>
  </si>
  <si>
    <t>088 94 47 488</t>
  </si>
  <si>
    <t>លោក អ៊ុន ថេង</t>
  </si>
  <si>
    <t>016 38 64 95</t>
  </si>
  <si>
    <t>088 30 14 333</t>
  </si>
  <si>
    <t>លោកស្រី ហ៊ិង តែម</t>
  </si>
  <si>
    <t>ឈ្មោះ</t>
  </si>
  <si>
    <t>ដើមទុនសរុប</t>
  </si>
  <si>
    <t>សាមគ្គីស្រង់សែនជ័យ</t>
  </si>
  <si>
    <t>ប៉ៃលិន, ថ្ងៃទី......... ខែ............. ឆ្នាំ២០១៦</t>
  </si>
  <si>
    <t>ប្រធានការិយាល័យ</t>
  </si>
  <si>
    <t>បានឃើញ និង ឯកភាព</t>
  </si>
  <si>
    <t>លេខ.............</t>
  </si>
  <si>
    <t xml:space="preserve">                     ប្រធានមន្ទីរ</t>
  </si>
  <si>
    <t>ប៉ៃលិន ថ្ងៃទី......... ខែ............. ឆ្នាំ២០១៦</t>
  </si>
  <si>
    <t>លោក ហែលសាវ៉េត</t>
  </si>
  <si>
    <t>ចាស់</t>
  </si>
  <si>
    <t>គិតត្រឹមខែ មិថុនា ឆ្នាំ ២០១៦</t>
  </si>
  <si>
    <t>ទ្រព្យសកម្មសរុប</t>
  </si>
  <si>
    <t>អ្នកធ្វើតារាង</t>
  </si>
  <si>
    <t xml:space="preserve">                                                                                            ព្រះរាជាណាចក្រកម្ពុជា</t>
  </si>
  <si>
    <r>
      <t xml:space="preserve">                                                                                                                </t>
    </r>
    <r>
      <rPr>
        <sz val="14"/>
        <color theme="1"/>
        <rFont val="Khmer MEF1"/>
      </rPr>
      <t>ជាតិ សាសនា ព្រះមហាក្សត្រ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</si>
  <si>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rr;ss</t>
  </si>
  <si>
    <t>ឆ្នាំទិន្នន័យ</t>
  </si>
  <si>
    <t>គិតត្រឹមខែ កក្កដាឆ្នាំ ២០១៦</t>
  </si>
  <si>
    <t>អាស័យដ្ឋាន</t>
  </si>
  <si>
    <t>កាលបរិច្ឆេទចុះបញ្ជី</t>
  </si>
  <si>
    <t>ភូមិ</t>
  </si>
  <si>
    <t>ស្រុក/ក្រុង</t>
  </si>
  <si>
    <t>ឃុំ/សង្កាត់</t>
  </si>
  <si>
    <t>ប៉ៃលិន</t>
  </si>
  <si>
    <t>អូរតាវ៉ៅ</t>
  </si>
  <si>
    <t>ទួលល្វា</t>
  </si>
  <si>
    <t>បរយ៉ាខា</t>
  </si>
  <si>
    <t>ស្ទឹងកាច់</t>
  </si>
  <si>
    <t>អូរអណ្តូង</t>
  </si>
  <si>
    <t>សាលាក្រៅ</t>
  </si>
  <si>
    <t>ស្ទឹងត្រង់</t>
  </si>
  <si>
    <t>ភ្នាក់ងារអភិវឌ្ឍន៍ជនបទកម្ពុជាខេត្តប៉ៃលិន</t>
  </si>
  <si>
    <t>សួនអំពៅលិច</t>
  </si>
  <si>
    <t>អូរតាប្រាង</t>
  </si>
  <si>
    <t>បរឌិននៀវ</t>
  </si>
  <si>
    <t>សួនអំពៅកើត</t>
  </si>
  <si>
    <t>ខ្លុង</t>
  </si>
  <si>
    <t>ក្រចាប់</t>
  </si>
  <si>
    <t>អូរតាពុកក្រោម</t>
  </si>
  <si>
    <t>ចំការកាហ្វេ</t>
  </si>
  <si>
    <t>ថ្ងៃ</t>
  </si>
  <si>
    <t>ខែ</t>
  </si>
  <si>
    <t>ឆ្នាំ</t>
  </si>
  <si>
    <t>ថ្មី</t>
  </si>
  <si>
    <t>ទួលស្រឡៅ</t>
  </si>
  <si>
    <t>អូរច្រាកណ្តាល</t>
  </si>
  <si>
    <t>អូរច្រាលិច</t>
  </si>
  <si>
    <t>រោងចក្រ</t>
  </si>
  <si>
    <t>បរតាំងស៊ូ</t>
  </si>
  <si>
    <t>បរហ៊ុយ</t>
  </si>
  <si>
    <t>អូរបេង</t>
  </si>
  <si>
    <t>បុស្អំ</t>
  </si>
  <si>
    <t>បឹងព្រលឹត</t>
  </si>
  <si>
    <t>អូរអិល</t>
  </si>
  <si>
    <t>ផ្សារព្រុំ</t>
  </si>
  <si>
    <t>ក្ងោក</t>
  </si>
  <si>
    <t>កូនភ្នំ</t>
  </si>
  <si>
    <t>អូរទឹកភ្លាវ</t>
  </si>
  <si>
    <t>អូរចិតប្រាំ</t>
  </si>
  <si>
    <t>លាវ</t>
  </si>
  <si>
    <t>វាល</t>
  </si>
  <si>
    <t>ស្រែអន្ទាក់</t>
  </si>
  <si>
    <t>កោះកែវ</t>
  </si>
  <si>
    <t>ភ្នំស្ពង់</t>
  </si>
  <si>
    <t>ទំនប់</t>
  </si>
  <si>
    <t>អន្លង់រក្សា</t>
  </si>
  <si>
    <t>បាយសី</t>
  </si>
  <si>
    <t>ភ្នំក្រិញ</t>
  </si>
  <si>
    <t>ដីស</t>
  </si>
  <si>
    <t>អូរដូនតាលើ</t>
  </si>
  <si>
    <t>ព្រៃសន្ទះ</t>
  </si>
  <si>
    <t>ភាគហ៊ុន</t>
  </si>
  <si>
    <t>ចំនួនហ៊ុន</t>
  </si>
  <si>
    <t>តម្លៃសរុប</t>
  </si>
  <si>
    <t>តម្លៃ១ហ៊ុន</t>
  </si>
  <si>
    <t>ទុនសហគមន៍កសិកម្ម</t>
  </si>
  <si>
    <t>ទុនសហគមន៍សរុប</t>
  </si>
  <si>
    <t>ទុនពី រដ្ឋាភិបាល</t>
  </si>
  <si>
    <t>ទុនពីដៃគូរអភិ.</t>
  </si>
  <si>
    <t>អណ្តូងបួន</t>
  </si>
  <si>
    <t>លេខ</t>
  </si>
  <si>
    <t>ចុះបញ្ជី</t>
  </si>
  <si>
    <t>11_09</t>
  </si>
  <si>
    <t>05_09</t>
  </si>
  <si>
    <t>01_05</t>
  </si>
  <si>
    <t>39_14</t>
  </si>
  <si>
    <t>16_09</t>
  </si>
  <si>
    <t>38_13</t>
  </si>
  <si>
    <t>22_10</t>
  </si>
  <si>
    <t>08_09</t>
  </si>
  <si>
    <t>27_10</t>
  </si>
  <si>
    <t>29_10</t>
  </si>
  <si>
    <t>23_10</t>
  </si>
  <si>
    <t>18_10</t>
  </si>
  <si>
    <t>35_11</t>
  </si>
  <si>
    <t>17_09</t>
  </si>
  <si>
    <t>09_09</t>
  </si>
  <si>
    <t>02_09</t>
  </si>
  <si>
    <t>15_09</t>
  </si>
  <si>
    <t>13_09</t>
  </si>
  <si>
    <t>14_09</t>
  </si>
  <si>
    <t>30_10</t>
  </si>
  <si>
    <t>06_09</t>
  </si>
  <si>
    <t>28_10</t>
  </si>
  <si>
    <t>34_11</t>
  </si>
  <si>
    <t>19_10</t>
  </si>
  <si>
    <t>12_09</t>
  </si>
  <si>
    <t>36_11</t>
  </si>
  <si>
    <t>24_10</t>
  </si>
  <si>
    <t>20_10</t>
  </si>
  <si>
    <t>25_10</t>
  </si>
  <si>
    <t>26_10</t>
  </si>
  <si>
    <t>21_10</t>
  </si>
  <si>
    <t>37_11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</si>
  <si>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</si>
  <si>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>04_09</t>
  </si>
  <si>
    <t>02_06</t>
  </si>
  <si>
    <t>03_07</t>
  </si>
  <si>
    <t>10_09</t>
  </si>
  <si>
    <t>03_09</t>
  </si>
  <si>
    <t>01_09</t>
  </si>
  <si>
    <t>គណៈ.ត្រួតពិនិត្យ</t>
  </si>
  <si>
    <t xml:space="preserve">           បានឃើញ និង ឯកភាព</t>
  </si>
  <si>
    <t>លេខទូរសព្ទ័ទំនាក់ទំនង</t>
  </si>
  <si>
    <t>សហគមន៍កសិកម្មភ្នាក់ងារអភិវឌ្ឍន៍ជនបទកម្ពុជាខេត្តប៉ៃលិន</t>
  </si>
  <si>
    <t>ប្រធានគណៈត្រួតពិនិត្យ</t>
  </si>
  <si>
    <t>ប្រធានក្រុមប្រឹក្សាភិបាល</t>
  </si>
  <si>
    <t>អនុ.ក្រុមប្រឹក្សាភិបាល</t>
  </si>
  <si>
    <t>ហិរញ្ញឹក</t>
  </si>
  <si>
    <t>លោក ង៉ែត បឿក</t>
  </si>
  <si>
    <t>លោកស្រី ស៊ន ស៊ាង</t>
  </si>
  <si>
    <t>កញ្ញា មឿន ស្រីមុំ</t>
  </si>
  <si>
    <t>លោក ឃិន ឌឿន</t>
  </si>
  <si>
    <t>097 93 48 555</t>
  </si>
  <si>
    <t>088 33 26 966</t>
  </si>
  <si>
    <t>088 62 62 555</t>
  </si>
  <si>
    <t>071 63 30 000</t>
  </si>
  <si>
    <t>ជាតិ សាសនា ព្រះមហាក្សត្រ</t>
  </si>
  <si>
    <t>ព្រះរាជាណាចក្រកម្ពុជា</t>
  </si>
  <si>
    <t>សាមគ្គី បរហ៊ុយ ជ៉ើង ត្បូង</t>
  </si>
  <si>
    <t>ពន្លឺសាមគ្គី បឹងព្រលិត ទឹកចេញ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</si>
</sst>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4"/>
      <color theme="1"/>
      <name val="Khmer MEF2"/>
    </font>
    <font>
      <sz val="13"/>
      <color theme="1"/>
      <name val="Khmer MEF2"/>
    </font>
    <font>
      <sz val="12"/>
      <color theme="1"/>
      <name val="Khmer MEF1"/>
    </font>
    <font>
      <sz val="14"/>
      <color theme="1"/>
      <name val="Khmer MEF1"/>
    </font>
    <font>
      <sz val="11"/>
      <color theme="1"/>
      <name val="Khmer MEF1"/>
    </font>
    <font>
      <sz val="10"/>
      <color theme="1"/>
      <name val="Tacteing"/>
    </font>
    <font>
      <sz val="11"/>
      <color rgb="FFFF0000"/>
      <name val="Khmer MEF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70C0"/>
      <name val="Khmer MEF1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Khmer MEF1"/>
    </font>
    <font>
      <b/>
      <u val="singleAccounting"/>
      <sz val="11"/>
      <color theme="1"/>
      <name val="Calibri"/>
      <family val="2"/>
      <scheme val="minor"/>
    </font>
    <font>
      <sz val="12"/>
      <color theme="1"/>
      <name val="Khmer OS Content"/>
    </font>
    <font>
      <sz val="12"/>
      <color theme="1"/>
      <name val="Khmer OS Muol Light"/>
    </font>
    <font>
      <b/>
      <sz val="11"/>
      <color theme="1"/>
      <name val="Khmer Nettra"/>
    </font>
    <font>
      <sz val="14"/>
      <name val="Calibri"/>
      <family val="2"/>
      <scheme val="minor"/>
    </font>
    <font>
      <b/>
      <u val="singleAccounting"/>
      <sz val="14"/>
      <name val="Calibri"/>
      <family val="2"/>
      <scheme val="minor"/>
    </font>
    <font>
      <sz val="10"/>
      <color theme="1"/>
      <name val="Khmer MEF1"/>
    </font>
    <font>
      <sz val="9"/>
      <color theme="1"/>
      <name val="Khmer MEF1"/>
    </font>
    <font>
      <b/>
      <sz val="9"/>
      <color theme="1"/>
      <name val="Khmer Nettra"/>
    </font>
    <font>
      <sz val="10"/>
      <color rgb="FFFF0000"/>
      <name val="Khmer MEF1"/>
    </font>
    <font>
      <sz val="10"/>
      <name val="Calibri"/>
      <family val="2"/>
      <scheme val="minor"/>
    </font>
    <font>
      <b/>
      <u val="singleAccounting"/>
      <sz val="10"/>
      <name val="Calibri"/>
      <family val="2"/>
      <scheme val="minor"/>
    </font>
    <font>
      <b/>
      <sz val="9"/>
      <color theme="1"/>
      <name val="Khmer MEF1"/>
    </font>
    <font>
      <sz val="9"/>
      <name val="Calibri"/>
      <family val="2"/>
      <scheme val="minor"/>
    </font>
    <font>
      <sz val="9"/>
      <color theme="1"/>
      <name val="Khmer MEF2"/>
    </font>
    <font>
      <sz val="8"/>
      <color theme="1"/>
      <name val="Khmer MEF1"/>
    </font>
    <font>
      <b/>
      <sz val="8"/>
      <color theme="1"/>
      <name val="Khmer Nettra"/>
    </font>
    <font>
      <u val="singleAccounting"/>
      <sz val="9"/>
      <color theme="1"/>
      <name val="Khmer MEF2"/>
    </font>
    <font>
      <u val="singleAccounting"/>
      <sz val="9"/>
      <name val="Calibri"/>
      <family val="2"/>
      <scheme val="minor"/>
    </font>
    <font>
      <sz val="11"/>
      <color theme="1"/>
      <name val="Khmer MEF2"/>
    </font>
    <font>
      <sz val="8"/>
      <name val="Khmer MEF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1" fontId="11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41" fontId="14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41" fontId="16" fillId="0" borderId="1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1" fontId="16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41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19" fillId="0" borderId="2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1" fontId="20" fillId="0" borderId="1" xfId="0" applyNumberFormat="1" applyFont="1" applyBorder="1" applyAlignment="1">
      <alignment vertical="center"/>
    </xf>
    <xf numFmtId="41" fontId="21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1" fontId="2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41" fontId="26" fillId="0" borderId="1" xfId="0" applyNumberFormat="1" applyFont="1" applyBorder="1" applyAlignment="1">
      <alignment vertical="center"/>
    </xf>
    <xf numFmtId="41" fontId="27" fillId="0" borderId="1" xfId="0" applyNumberFormat="1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41" fontId="29" fillId="0" borderId="1" xfId="0" applyNumberFormat="1" applyFont="1" applyBorder="1" applyAlignment="1">
      <alignment vertical="center"/>
    </xf>
    <xf numFmtId="0" fontId="26" fillId="0" borderId="1" xfId="0" applyNumberFormat="1" applyFont="1" applyBorder="1" applyAlignment="1">
      <alignment vertical="center"/>
    </xf>
    <xf numFmtId="0" fontId="24" fillId="0" borderId="4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41" fontId="14" fillId="0" borderId="1" xfId="0" applyNumberFormat="1" applyFont="1" applyBorder="1" applyAlignment="1">
      <alignment horizontal="right" vertical="center"/>
    </xf>
    <xf numFmtId="16" fontId="12" fillId="0" borderId="1" xfId="0" applyNumberFormat="1" applyFont="1" applyBorder="1" applyAlignment="1">
      <alignment horizontal="right" vertical="center"/>
    </xf>
    <xf numFmtId="12" fontId="12" fillId="0" borderId="1" xfId="0" applyNumberFormat="1" applyFont="1" applyBorder="1" applyAlignment="1">
      <alignment horizontal="right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vertical="center"/>
    </xf>
    <xf numFmtId="0" fontId="31" fillId="2" borderId="1" xfId="0" applyFont="1" applyFill="1" applyBorder="1" applyAlignment="1">
      <alignment horizontal="center" vertical="center"/>
    </xf>
    <xf numFmtId="43" fontId="0" fillId="0" borderId="0" xfId="0" applyNumberFormat="1"/>
    <xf numFmtId="0" fontId="15" fillId="0" borderId="0" xfId="0" applyFont="1" applyFill="1" applyBorder="1" applyAlignment="1">
      <alignment vertical="center"/>
    </xf>
    <xf numFmtId="41" fontId="33" fillId="0" borderId="1" xfId="0" applyNumberFormat="1" applyFont="1" applyBorder="1" applyAlignment="1">
      <alignment vertical="center"/>
    </xf>
    <xf numFmtId="41" fontId="34" fillId="0" borderId="1" xfId="0" applyNumberFormat="1" applyFont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12" fontId="12" fillId="3" borderId="1" xfId="0" applyNumberFormat="1" applyFont="1" applyFill="1" applyBorder="1" applyAlignment="1">
      <alignment horizontal="right" vertical="center"/>
    </xf>
    <xf numFmtId="0" fontId="26" fillId="3" borderId="1" xfId="0" applyNumberFormat="1" applyFont="1" applyFill="1" applyBorder="1" applyAlignment="1">
      <alignment vertical="center"/>
    </xf>
    <xf numFmtId="41" fontId="26" fillId="3" borderId="1" xfId="0" applyNumberFormat="1" applyFont="1" applyFill="1" applyBorder="1" applyAlignment="1">
      <alignment vertical="center"/>
    </xf>
    <xf numFmtId="0" fontId="31" fillId="3" borderId="1" xfId="0" applyFont="1" applyFill="1" applyBorder="1" applyAlignment="1">
      <alignment horizontal="center" vertical="center"/>
    </xf>
    <xf numFmtId="41" fontId="29" fillId="3" borderId="1" xfId="0" applyNumberFormat="1" applyFont="1" applyFill="1" applyBorder="1" applyAlignment="1">
      <alignment vertical="center"/>
    </xf>
    <xf numFmtId="0" fontId="36" fillId="0" borderId="1" xfId="0" applyFont="1" applyFill="1" applyBorder="1" applyAlignment="1">
      <alignment horizontal="center" vertical="center"/>
    </xf>
    <xf numFmtId="41" fontId="29" fillId="0" borderId="1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/>
    <xf numFmtId="0" fontId="32" fillId="0" borderId="3" xfId="0" applyFont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9" fillId="0" borderId="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41" fontId="30" fillId="0" borderId="2" xfId="0" applyNumberFormat="1" applyFont="1" applyBorder="1" applyAlignment="1">
      <alignment horizontal="center" vertical="center"/>
    </xf>
    <xf numFmtId="41" fontId="30" fillId="0" borderId="6" xfId="0" applyNumberFormat="1" applyFont="1" applyBorder="1" applyAlignment="1">
      <alignment horizontal="center" vertical="center"/>
    </xf>
    <xf numFmtId="41" fontId="30" fillId="0" borderId="3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219075</xdr:rowOff>
        </xdr:from>
        <xdr:to>
          <xdr:col>1</xdr:col>
          <xdr:colOff>666750</xdr:colOff>
          <xdr:row>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219075</xdr:rowOff>
        </xdr:from>
        <xdr:to>
          <xdr:col>1</xdr:col>
          <xdr:colOff>666750</xdr:colOff>
          <xdr:row>3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525695</xdr:colOff>
      <xdr:row>2</xdr:row>
      <xdr:rowOff>34676</xdr:rowOff>
    </xdr:from>
    <xdr:to>
      <xdr:col>4</xdr:col>
      <xdr:colOff>736744</xdr:colOff>
      <xdr:row>2</xdr:row>
      <xdr:rowOff>153471</xdr:rowOff>
    </xdr:to>
    <xdr:pic>
      <xdr:nvPicPr>
        <xdr:cNvPr id="2" name="Picture 1" descr="Description: P13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3897" y="741024"/>
          <a:ext cx="778268" cy="11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5"/>
  <sheetViews>
    <sheetView topLeftCell="A36" zoomScale="86" zoomScaleNormal="86" workbookViewId="0">
      <selection activeCell="C11" sqref="C11:C49"/>
    </sheetView>
  </sheetViews>
  <sheetFormatPr defaultRowHeight="15"/>
  <cols>
    <col min="1" max="1" width="5.85546875" customWidth="1"/>
    <col min="2" max="2" width="32" customWidth="1"/>
    <col min="3" max="3" width="7.28515625" customWidth="1"/>
    <col min="4" max="4" width="7.42578125" customWidth="1"/>
    <col min="5" max="6" width="15.28515625" customWidth="1"/>
    <col min="7" max="7" width="15.42578125" customWidth="1"/>
    <col min="8" max="8" width="20.140625" customWidth="1"/>
    <col min="9" max="9" width="14.85546875" customWidth="1"/>
  </cols>
  <sheetData>
    <row r="1" spans="1:12" ht="30.75" customHeight="1">
      <c r="A1" s="73" t="s">
        <v>6</v>
      </c>
      <c r="B1" s="73"/>
      <c r="C1" s="73"/>
      <c r="D1" s="73"/>
      <c r="E1" s="73"/>
      <c r="F1" s="73"/>
      <c r="G1" s="73"/>
      <c r="H1" s="73"/>
      <c r="I1" s="73"/>
    </row>
    <row r="2" spans="1:12" ht="25.5" customHeight="1">
      <c r="A2" s="74" t="s">
        <v>7</v>
      </c>
      <c r="B2" s="74"/>
      <c r="C2" s="74"/>
      <c r="D2" s="74"/>
      <c r="E2" s="74"/>
      <c r="F2" s="74"/>
      <c r="G2" s="74"/>
      <c r="H2" s="74"/>
      <c r="I2" s="74"/>
    </row>
    <row r="3" spans="1:12" ht="16.5" customHeight="1">
      <c r="A3" s="78" t="s">
        <v>13</v>
      </c>
      <c r="B3" s="78"/>
      <c r="C3" s="78"/>
      <c r="D3" s="78"/>
      <c r="E3" s="78"/>
      <c r="F3" s="78"/>
      <c r="G3" s="78"/>
      <c r="H3" s="78"/>
      <c r="I3" s="78"/>
    </row>
    <row r="4" spans="1:12" ht="25.5" customHeight="1">
      <c r="A4" s="75" t="s">
        <v>0</v>
      </c>
      <c r="B4" s="75"/>
      <c r="C4" s="75"/>
      <c r="D4" s="75"/>
      <c r="E4" s="75"/>
      <c r="F4" s="75"/>
      <c r="G4" s="75"/>
      <c r="H4" s="75"/>
      <c r="I4" s="75"/>
      <c r="L4" s="1"/>
    </row>
    <row r="5" spans="1:12" ht="25.5" customHeight="1">
      <c r="A5" s="76" t="s">
        <v>1</v>
      </c>
      <c r="B5" s="76"/>
      <c r="C5" s="76"/>
      <c r="D5" s="76"/>
      <c r="E5" s="76"/>
      <c r="F5" s="76"/>
      <c r="G5" s="76"/>
      <c r="H5" s="76"/>
      <c r="I5" s="76"/>
    </row>
    <row r="6" spans="1:12" ht="25.5" customHeight="1">
      <c r="A6" s="77" t="s">
        <v>8</v>
      </c>
      <c r="B6" s="77"/>
      <c r="C6" s="77"/>
      <c r="D6" s="77"/>
      <c r="E6" s="77"/>
      <c r="F6" s="77"/>
      <c r="G6" s="77"/>
      <c r="H6" s="77"/>
      <c r="I6" s="77"/>
    </row>
    <row r="7" spans="1:12" ht="32.25" customHeight="1">
      <c r="A7" s="73" t="s">
        <v>9</v>
      </c>
      <c r="B7" s="73"/>
      <c r="C7" s="73"/>
      <c r="D7" s="73"/>
      <c r="E7" s="73"/>
      <c r="F7" s="73"/>
      <c r="G7" s="73"/>
      <c r="H7" s="73"/>
      <c r="I7" s="73"/>
    </row>
    <row r="8" spans="1:12" ht="26.25" customHeight="1">
      <c r="A8" s="79" t="s">
        <v>10</v>
      </c>
      <c r="B8" s="79"/>
      <c r="C8" s="79"/>
      <c r="D8" s="79"/>
      <c r="E8" s="79"/>
      <c r="F8" s="79"/>
      <c r="G8" s="79"/>
      <c r="H8" s="79"/>
      <c r="I8" s="79"/>
    </row>
    <row r="9" spans="1:12" ht="30" customHeight="1">
      <c r="A9" s="72" t="s">
        <v>2</v>
      </c>
      <c r="B9" s="72" t="s">
        <v>3</v>
      </c>
      <c r="C9" s="72" t="s">
        <v>4</v>
      </c>
      <c r="D9" s="72"/>
      <c r="E9" s="72" t="s">
        <v>12</v>
      </c>
      <c r="F9" s="72"/>
      <c r="G9" s="72"/>
      <c r="H9" s="16" t="s">
        <v>132</v>
      </c>
      <c r="I9" s="72" t="s">
        <v>5</v>
      </c>
    </row>
    <row r="10" spans="1:12" ht="30" customHeight="1">
      <c r="A10" s="72"/>
      <c r="B10" s="72"/>
      <c r="C10" s="17" t="s">
        <v>14</v>
      </c>
      <c r="D10" s="17" t="s">
        <v>15</v>
      </c>
      <c r="E10" s="17" t="s">
        <v>11</v>
      </c>
      <c r="F10" s="17" t="s">
        <v>133</v>
      </c>
      <c r="G10" s="17" t="s">
        <v>87</v>
      </c>
      <c r="H10" s="18" t="s">
        <v>50</v>
      </c>
      <c r="I10" s="72"/>
    </row>
    <row r="11" spans="1:12" ht="26.25" customHeight="1">
      <c r="A11" s="8">
        <v>1</v>
      </c>
      <c r="B11" s="2" t="s">
        <v>19</v>
      </c>
      <c r="C11" s="19">
        <v>223</v>
      </c>
      <c r="D11" s="19">
        <v>429</v>
      </c>
      <c r="E11" s="19">
        <v>31450000</v>
      </c>
      <c r="F11" s="19">
        <v>363428200</v>
      </c>
      <c r="G11" s="19">
        <f>476664000+212000000</f>
        <v>688664000</v>
      </c>
      <c r="H11" s="2" t="s">
        <v>51</v>
      </c>
      <c r="I11" s="20" t="s">
        <v>93</v>
      </c>
    </row>
    <row r="12" spans="1:12" ht="26.25" customHeight="1">
      <c r="A12" s="8">
        <v>2</v>
      </c>
      <c r="B12" s="2" t="s">
        <v>20</v>
      </c>
      <c r="C12" s="5">
        <v>38</v>
      </c>
      <c r="D12" s="5">
        <v>66</v>
      </c>
      <c r="E12" s="5">
        <v>8450000</v>
      </c>
      <c r="F12" s="5">
        <v>79900000</v>
      </c>
      <c r="G12" s="5">
        <v>79900000</v>
      </c>
      <c r="H12" s="2" t="s">
        <v>52</v>
      </c>
      <c r="I12" s="20" t="s">
        <v>94</v>
      </c>
    </row>
    <row r="13" spans="1:12" ht="26.25" customHeight="1">
      <c r="A13" s="8">
        <v>3</v>
      </c>
      <c r="B13" s="2" t="s">
        <v>88</v>
      </c>
      <c r="C13" s="5">
        <v>29</v>
      </c>
      <c r="D13" s="5">
        <v>72</v>
      </c>
      <c r="E13" s="5">
        <v>22200000</v>
      </c>
      <c r="F13" s="5">
        <v>22200000</v>
      </c>
      <c r="G13" s="5">
        <v>22200000</v>
      </c>
      <c r="H13" s="2" t="s">
        <v>53</v>
      </c>
      <c r="I13" s="20" t="s">
        <v>95</v>
      </c>
    </row>
    <row r="14" spans="1:12" ht="26.25" customHeight="1">
      <c r="A14" s="8">
        <v>4</v>
      </c>
      <c r="B14" s="2" t="s">
        <v>17</v>
      </c>
      <c r="C14" s="5">
        <v>91</v>
      </c>
      <c r="D14" s="5">
        <v>155</v>
      </c>
      <c r="E14" s="5">
        <v>15950000</v>
      </c>
      <c r="F14" s="5">
        <v>79453400</v>
      </c>
      <c r="G14" s="5">
        <v>79453400</v>
      </c>
      <c r="H14" s="2" t="s">
        <v>55</v>
      </c>
      <c r="I14" s="20" t="s">
        <v>104</v>
      </c>
    </row>
    <row r="15" spans="1:12" ht="26.25" customHeight="1">
      <c r="A15" s="8">
        <v>5</v>
      </c>
      <c r="B15" s="2" t="s">
        <v>21</v>
      </c>
      <c r="C15" s="19">
        <v>63</v>
      </c>
      <c r="D15" s="19">
        <v>137</v>
      </c>
      <c r="E15" s="19">
        <v>33200000</v>
      </c>
      <c r="F15" s="19">
        <v>285650800</v>
      </c>
      <c r="G15" s="19">
        <f>206476100+142218800</f>
        <v>348694900</v>
      </c>
      <c r="H15" s="2" t="s">
        <v>54</v>
      </c>
      <c r="I15" s="20" t="s">
        <v>96</v>
      </c>
    </row>
    <row r="16" spans="1:12" ht="26.25" customHeight="1">
      <c r="A16" s="8">
        <v>6</v>
      </c>
      <c r="B16" s="2" t="s">
        <v>22</v>
      </c>
      <c r="C16" s="5">
        <v>43</v>
      </c>
      <c r="D16" s="5">
        <v>202</v>
      </c>
      <c r="E16" s="5">
        <v>215900000</v>
      </c>
      <c r="F16" s="5">
        <v>307759600</v>
      </c>
      <c r="G16" s="5">
        <v>307759600</v>
      </c>
      <c r="H16" s="2" t="s">
        <v>128</v>
      </c>
      <c r="I16" s="20" t="s">
        <v>129</v>
      </c>
    </row>
    <row r="17" spans="1:9" ht="26.25" customHeight="1">
      <c r="A17" s="8">
        <v>7</v>
      </c>
      <c r="B17" s="2" t="s">
        <v>18</v>
      </c>
      <c r="C17" s="5">
        <v>26</v>
      </c>
      <c r="D17" s="5">
        <v>96</v>
      </c>
      <c r="E17" s="5">
        <v>138000000</v>
      </c>
      <c r="F17" s="5">
        <v>249660200</v>
      </c>
      <c r="G17" s="5">
        <v>249660200</v>
      </c>
      <c r="H17" s="2" t="s">
        <v>56</v>
      </c>
      <c r="I17" s="20"/>
    </row>
    <row r="18" spans="1:9" ht="26.25" customHeight="1">
      <c r="A18" s="8">
        <v>8</v>
      </c>
      <c r="B18" s="2" t="s">
        <v>23</v>
      </c>
      <c r="C18" s="5">
        <v>227</v>
      </c>
      <c r="D18" s="5">
        <v>428</v>
      </c>
      <c r="E18" s="5">
        <v>27450000</v>
      </c>
      <c r="F18" s="5">
        <v>398520300</v>
      </c>
      <c r="G18" s="5">
        <v>398520300</v>
      </c>
      <c r="H18" s="2" t="s">
        <v>57</v>
      </c>
      <c r="I18" s="20" t="s">
        <v>97</v>
      </c>
    </row>
    <row r="19" spans="1:9" ht="26.25" customHeight="1">
      <c r="A19" s="8">
        <v>9</v>
      </c>
      <c r="B19" s="2" t="s">
        <v>49</v>
      </c>
      <c r="C19" s="19">
        <v>14</v>
      </c>
      <c r="D19" s="19">
        <v>126</v>
      </c>
      <c r="E19" s="19">
        <v>7370000</v>
      </c>
      <c r="F19" s="19">
        <v>8129200</v>
      </c>
      <c r="G19" s="19">
        <v>8129200</v>
      </c>
      <c r="H19" s="2" t="s">
        <v>58</v>
      </c>
      <c r="I19" s="20" t="s">
        <v>98</v>
      </c>
    </row>
    <row r="20" spans="1:9" ht="26.25" customHeight="1">
      <c r="A20" s="8">
        <v>10</v>
      </c>
      <c r="B20" s="2" t="s">
        <v>24</v>
      </c>
      <c r="C20" s="19">
        <v>51</v>
      </c>
      <c r="D20" s="19">
        <v>90</v>
      </c>
      <c r="E20" s="19">
        <v>37350000</v>
      </c>
      <c r="F20" s="19">
        <v>363351700</v>
      </c>
      <c r="G20" s="19">
        <v>386046000</v>
      </c>
      <c r="H20" s="2" t="s">
        <v>59</v>
      </c>
      <c r="I20" s="20" t="s">
        <v>99</v>
      </c>
    </row>
    <row r="21" spans="1:9" ht="26.25" customHeight="1">
      <c r="A21" s="8">
        <v>11</v>
      </c>
      <c r="B21" s="2" t="s">
        <v>25</v>
      </c>
      <c r="C21" s="5">
        <v>73</v>
      </c>
      <c r="D21" s="5">
        <v>119</v>
      </c>
      <c r="E21" s="5">
        <v>6950000</v>
      </c>
      <c r="F21" s="5">
        <v>45704500</v>
      </c>
      <c r="G21" s="5">
        <v>45704500</v>
      </c>
      <c r="H21" s="4" t="s">
        <v>100</v>
      </c>
      <c r="I21" s="20" t="s">
        <v>101</v>
      </c>
    </row>
    <row r="22" spans="1:9" ht="26.25" customHeight="1">
      <c r="A22" s="8">
        <v>12</v>
      </c>
      <c r="B22" s="2" t="s">
        <v>26</v>
      </c>
      <c r="C22" s="5">
        <v>23</v>
      </c>
      <c r="D22" s="5">
        <v>64</v>
      </c>
      <c r="E22" s="5">
        <v>3050000</v>
      </c>
      <c r="F22" s="5">
        <v>64789600</v>
      </c>
      <c r="G22" s="5">
        <v>64789600</v>
      </c>
      <c r="H22" s="2" t="s">
        <v>60</v>
      </c>
      <c r="I22" s="20" t="s">
        <v>102</v>
      </c>
    </row>
    <row r="23" spans="1:9" ht="26.25" customHeight="1">
      <c r="A23" s="8">
        <v>13</v>
      </c>
      <c r="B23" s="2" t="s">
        <v>27</v>
      </c>
      <c r="C23" s="19">
        <v>59</v>
      </c>
      <c r="D23" s="19">
        <v>97</v>
      </c>
      <c r="E23" s="19">
        <v>103900000</v>
      </c>
      <c r="F23" s="19">
        <v>156642400</v>
      </c>
      <c r="G23" s="19">
        <v>231296600</v>
      </c>
      <c r="H23" s="2" t="s">
        <v>61</v>
      </c>
      <c r="I23" s="20" t="s">
        <v>103</v>
      </c>
    </row>
    <row r="24" spans="1:9" ht="26.25" customHeight="1">
      <c r="A24" s="8">
        <v>14</v>
      </c>
      <c r="B24" s="2" t="s">
        <v>28</v>
      </c>
      <c r="C24" s="19">
        <v>28</v>
      </c>
      <c r="D24" s="19">
        <v>62</v>
      </c>
      <c r="E24" s="19">
        <v>15250000</v>
      </c>
      <c r="F24" s="19">
        <v>58458700</v>
      </c>
      <c r="G24" s="19">
        <v>58458700</v>
      </c>
      <c r="H24" s="2" t="s">
        <v>62</v>
      </c>
      <c r="I24" s="20" t="s">
        <v>126</v>
      </c>
    </row>
    <row r="25" spans="1:9" ht="26.25" customHeight="1">
      <c r="A25" s="8">
        <v>15</v>
      </c>
      <c r="B25" s="2" t="s">
        <v>29</v>
      </c>
      <c r="C25" s="19">
        <v>72</v>
      </c>
      <c r="D25" s="19">
        <v>136</v>
      </c>
      <c r="E25" s="19">
        <v>82750000</v>
      </c>
      <c r="F25" s="19">
        <v>205141300</v>
      </c>
      <c r="G25" s="19">
        <v>284375600</v>
      </c>
      <c r="H25" s="2" t="s">
        <v>63</v>
      </c>
      <c r="I25" s="20" t="s">
        <v>121</v>
      </c>
    </row>
    <row r="26" spans="1:9" ht="26.25" customHeight="1">
      <c r="A26" s="8">
        <v>16</v>
      </c>
      <c r="B26" s="2" t="s">
        <v>30</v>
      </c>
      <c r="C26" s="19">
        <v>52</v>
      </c>
      <c r="D26" s="19">
        <v>98</v>
      </c>
      <c r="E26" s="19">
        <v>73950000</v>
      </c>
      <c r="F26" s="19">
        <v>259875700</v>
      </c>
      <c r="G26" s="19">
        <v>259875700</v>
      </c>
      <c r="H26" s="2" t="s">
        <v>64</v>
      </c>
      <c r="I26" s="20" t="s">
        <v>122</v>
      </c>
    </row>
    <row r="27" spans="1:9" ht="26.25" customHeight="1">
      <c r="A27" s="8">
        <v>17</v>
      </c>
      <c r="B27" s="2" t="s">
        <v>31</v>
      </c>
      <c r="C27" s="19">
        <v>241</v>
      </c>
      <c r="D27" s="19">
        <v>451</v>
      </c>
      <c r="E27" s="19">
        <v>130100000</v>
      </c>
      <c r="F27" s="19">
        <v>446296300</v>
      </c>
      <c r="G27" s="19">
        <f>482648400+62621300+60000000</f>
        <v>605269700</v>
      </c>
      <c r="H27" s="2" t="s">
        <v>65</v>
      </c>
      <c r="I27" s="20" t="s">
        <v>123</v>
      </c>
    </row>
    <row r="28" spans="1:9" ht="26.25" customHeight="1">
      <c r="A28" s="8">
        <v>18</v>
      </c>
      <c r="B28" s="2" t="s">
        <v>32</v>
      </c>
      <c r="C28" s="19">
        <v>185</v>
      </c>
      <c r="D28" s="19">
        <v>343</v>
      </c>
      <c r="E28" s="19">
        <v>68199600</v>
      </c>
      <c r="F28" s="19">
        <v>251393700</v>
      </c>
      <c r="G28" s="19">
        <v>266331100</v>
      </c>
      <c r="H28" s="2" t="s">
        <v>66</v>
      </c>
      <c r="I28" s="20" t="s">
        <v>124</v>
      </c>
    </row>
    <row r="29" spans="1:9" ht="26.25" customHeight="1">
      <c r="A29" s="8">
        <v>19</v>
      </c>
      <c r="B29" s="2" t="s">
        <v>33</v>
      </c>
      <c r="C29" s="5">
        <v>75</v>
      </c>
      <c r="D29" s="5">
        <v>165</v>
      </c>
      <c r="E29" s="5">
        <v>17600000</v>
      </c>
      <c r="F29" s="5">
        <v>201110600</v>
      </c>
      <c r="G29" s="5">
        <v>201110600</v>
      </c>
      <c r="H29" s="2" t="s">
        <v>67</v>
      </c>
      <c r="I29" s="20" t="s">
        <v>125</v>
      </c>
    </row>
    <row r="30" spans="1:9" ht="26.25" customHeight="1">
      <c r="A30" s="8">
        <v>20</v>
      </c>
      <c r="B30" s="2" t="s">
        <v>34</v>
      </c>
      <c r="C30" s="19">
        <v>131</v>
      </c>
      <c r="D30" s="19">
        <v>216</v>
      </c>
      <c r="E30" s="19">
        <v>16050000</v>
      </c>
      <c r="F30" s="19">
        <v>173371400</v>
      </c>
      <c r="G30" s="19">
        <v>210731900</v>
      </c>
      <c r="H30" s="2" t="s">
        <v>105</v>
      </c>
      <c r="I30" s="20" t="s">
        <v>106</v>
      </c>
    </row>
    <row r="31" spans="1:9" ht="26.25" customHeight="1">
      <c r="A31" s="8">
        <v>21</v>
      </c>
      <c r="B31" s="2" t="s">
        <v>35</v>
      </c>
      <c r="C31" s="5">
        <v>23</v>
      </c>
      <c r="D31" s="5">
        <v>95</v>
      </c>
      <c r="E31" s="5">
        <v>17200000</v>
      </c>
      <c r="F31" s="5">
        <v>50503100</v>
      </c>
      <c r="G31" s="5">
        <v>50503100</v>
      </c>
      <c r="H31" s="2" t="s">
        <v>68</v>
      </c>
      <c r="I31" s="20" t="s">
        <v>107</v>
      </c>
    </row>
    <row r="32" spans="1:9" ht="26.25" customHeight="1">
      <c r="A32" s="8">
        <v>22</v>
      </c>
      <c r="B32" s="2" t="s">
        <v>134</v>
      </c>
      <c r="C32" s="5">
        <v>33</v>
      </c>
      <c r="D32" s="5">
        <v>66</v>
      </c>
      <c r="E32" s="5">
        <v>5250000</v>
      </c>
      <c r="F32" s="5">
        <v>35612400</v>
      </c>
      <c r="G32" s="5">
        <v>35612400</v>
      </c>
      <c r="H32" s="2" t="s">
        <v>69</v>
      </c>
      <c r="I32" s="20" t="s">
        <v>119</v>
      </c>
    </row>
    <row r="33" spans="1:9" ht="26.25" customHeight="1">
      <c r="A33" s="8">
        <v>23</v>
      </c>
      <c r="B33" s="2" t="s">
        <v>16</v>
      </c>
      <c r="C33" s="5">
        <v>41</v>
      </c>
      <c r="D33" s="5">
        <v>95</v>
      </c>
      <c r="E33" s="5">
        <v>4800000</v>
      </c>
      <c r="F33" s="5">
        <v>70679500</v>
      </c>
      <c r="G33" s="5">
        <v>70679500</v>
      </c>
      <c r="H33" s="2" t="s">
        <v>77</v>
      </c>
      <c r="I33" s="20" t="s">
        <v>118</v>
      </c>
    </row>
    <row r="34" spans="1:9" ht="26.25" customHeight="1">
      <c r="A34" s="8">
        <v>24</v>
      </c>
      <c r="B34" s="2" t="s">
        <v>36</v>
      </c>
      <c r="C34" s="19">
        <v>45</v>
      </c>
      <c r="D34" s="19">
        <v>78</v>
      </c>
      <c r="E34" s="19">
        <v>8050000</v>
      </c>
      <c r="F34" s="19">
        <v>103227500</v>
      </c>
      <c r="G34" s="19">
        <f>115920200+56000000</f>
        <v>171920200</v>
      </c>
      <c r="H34" s="2" t="s">
        <v>70</v>
      </c>
      <c r="I34" s="20" t="s">
        <v>108</v>
      </c>
    </row>
    <row r="35" spans="1:9" ht="26.25" customHeight="1">
      <c r="A35" s="8">
        <v>25</v>
      </c>
      <c r="B35" s="2" t="s">
        <v>37</v>
      </c>
      <c r="C35" s="19">
        <v>17</v>
      </c>
      <c r="D35" s="19">
        <v>46</v>
      </c>
      <c r="E35" s="19">
        <v>2300000</v>
      </c>
      <c r="F35" s="19">
        <v>44769500</v>
      </c>
      <c r="G35" s="19">
        <v>48335100</v>
      </c>
      <c r="H35" s="2" t="s">
        <v>71</v>
      </c>
      <c r="I35" s="20" t="s">
        <v>109</v>
      </c>
    </row>
    <row r="36" spans="1:9" ht="26.25" customHeight="1">
      <c r="A36" s="8">
        <v>26</v>
      </c>
      <c r="B36" s="2" t="s">
        <v>72</v>
      </c>
      <c r="C36" s="19">
        <v>17</v>
      </c>
      <c r="D36" s="19">
        <v>41</v>
      </c>
      <c r="E36" s="19">
        <v>10750000</v>
      </c>
      <c r="F36" s="19">
        <v>74440400</v>
      </c>
      <c r="G36" s="19">
        <v>91456200</v>
      </c>
      <c r="H36" s="2" t="s">
        <v>73</v>
      </c>
      <c r="I36" s="20" t="s">
        <v>120</v>
      </c>
    </row>
    <row r="37" spans="1:9" ht="26.25" customHeight="1">
      <c r="A37" s="8">
        <v>27</v>
      </c>
      <c r="B37" s="2" t="s">
        <v>38</v>
      </c>
      <c r="C37" s="19">
        <v>32</v>
      </c>
      <c r="D37" s="19">
        <v>71</v>
      </c>
      <c r="E37" s="19">
        <v>7100000</v>
      </c>
      <c r="F37" s="19">
        <v>63996400</v>
      </c>
      <c r="G37" s="19">
        <v>75091900</v>
      </c>
      <c r="H37" s="2" t="s">
        <v>74</v>
      </c>
      <c r="I37" s="20" t="s">
        <v>112</v>
      </c>
    </row>
    <row r="38" spans="1:9" ht="26.25" customHeight="1">
      <c r="A38" s="8">
        <v>28</v>
      </c>
      <c r="B38" s="2" t="s">
        <v>39</v>
      </c>
      <c r="C38" s="5">
        <v>23</v>
      </c>
      <c r="D38" s="5">
        <v>51</v>
      </c>
      <c r="E38" s="5">
        <v>4150000</v>
      </c>
      <c r="F38" s="5">
        <v>48476300</v>
      </c>
      <c r="G38" s="5">
        <v>48476300</v>
      </c>
      <c r="H38" s="3" t="s">
        <v>131</v>
      </c>
      <c r="I38" s="6" t="s">
        <v>127</v>
      </c>
    </row>
    <row r="39" spans="1:9" ht="26.25" customHeight="1">
      <c r="A39" s="8">
        <v>29</v>
      </c>
      <c r="B39" s="2" t="s">
        <v>40</v>
      </c>
      <c r="C39" s="19">
        <v>34</v>
      </c>
      <c r="D39" s="19">
        <v>71</v>
      </c>
      <c r="E39" s="19">
        <v>10100000</v>
      </c>
      <c r="F39" s="19">
        <v>92380000</v>
      </c>
      <c r="G39" s="19">
        <v>99551700</v>
      </c>
      <c r="H39" s="2" t="s">
        <v>75</v>
      </c>
      <c r="I39" s="20" t="s">
        <v>117</v>
      </c>
    </row>
    <row r="40" spans="1:9" ht="26.25" customHeight="1">
      <c r="A40" s="8">
        <v>30</v>
      </c>
      <c r="B40" s="2" t="s">
        <v>76</v>
      </c>
      <c r="C40" s="19">
        <v>43</v>
      </c>
      <c r="D40" s="19">
        <v>90</v>
      </c>
      <c r="E40" s="19">
        <v>10350000</v>
      </c>
      <c r="F40" s="19">
        <v>77670800</v>
      </c>
      <c r="G40" s="19">
        <v>190361400</v>
      </c>
      <c r="H40" s="2" t="s">
        <v>141</v>
      </c>
      <c r="I40" s="20" t="s">
        <v>116</v>
      </c>
    </row>
    <row r="41" spans="1:9" ht="26.25" customHeight="1">
      <c r="A41" s="8">
        <v>31</v>
      </c>
      <c r="B41" s="2" t="s">
        <v>41</v>
      </c>
      <c r="C41" s="7">
        <v>23</v>
      </c>
      <c r="D41" s="7">
        <v>43</v>
      </c>
      <c r="E41" s="7">
        <v>2790000</v>
      </c>
      <c r="F41" s="7">
        <v>29900000</v>
      </c>
      <c r="G41" s="7">
        <v>29900000</v>
      </c>
      <c r="H41" s="2" t="s">
        <v>85</v>
      </c>
      <c r="I41" s="20" t="s">
        <v>113</v>
      </c>
    </row>
    <row r="42" spans="1:9" ht="26.25" customHeight="1">
      <c r="A42" s="8">
        <v>32</v>
      </c>
      <c r="B42" s="2" t="s">
        <v>42</v>
      </c>
      <c r="C42" s="5">
        <v>15</v>
      </c>
      <c r="D42" s="5">
        <v>50</v>
      </c>
      <c r="E42" s="5">
        <v>3000000</v>
      </c>
      <c r="F42" s="5">
        <v>28992000</v>
      </c>
      <c r="G42" s="5">
        <v>28992000</v>
      </c>
      <c r="H42" s="2" t="s">
        <v>78</v>
      </c>
      <c r="I42" s="20" t="s">
        <v>114</v>
      </c>
    </row>
    <row r="43" spans="1:9" ht="26.25" customHeight="1">
      <c r="A43" s="8">
        <v>33</v>
      </c>
      <c r="B43" s="2" t="s">
        <v>43</v>
      </c>
      <c r="C43" s="19">
        <v>32</v>
      </c>
      <c r="D43" s="19">
        <v>73</v>
      </c>
      <c r="E43" s="19">
        <v>17000000</v>
      </c>
      <c r="F43" s="19">
        <v>80568600</v>
      </c>
      <c r="G43" s="19">
        <v>94149900</v>
      </c>
      <c r="H43" s="2" t="s">
        <v>79</v>
      </c>
      <c r="I43" s="20" t="s">
        <v>92</v>
      </c>
    </row>
    <row r="44" spans="1:9" ht="26.25" customHeight="1">
      <c r="A44" s="8">
        <v>34</v>
      </c>
      <c r="B44" s="2" t="s">
        <v>44</v>
      </c>
      <c r="C44" s="5">
        <v>18</v>
      </c>
      <c r="D44" s="5">
        <v>52</v>
      </c>
      <c r="E44" s="5">
        <v>1530000</v>
      </c>
      <c r="F44" s="5">
        <v>57123800</v>
      </c>
      <c r="G44" s="5">
        <v>57123800</v>
      </c>
      <c r="H44" s="2" t="s">
        <v>80</v>
      </c>
      <c r="I44" s="20" t="s">
        <v>115</v>
      </c>
    </row>
    <row r="45" spans="1:9" ht="26.25" customHeight="1">
      <c r="A45" s="8">
        <v>35</v>
      </c>
      <c r="B45" s="2" t="s">
        <v>45</v>
      </c>
      <c r="C45" s="5">
        <v>27</v>
      </c>
      <c r="D45" s="5">
        <v>54</v>
      </c>
      <c r="E45" s="7">
        <v>2400000</v>
      </c>
      <c r="F45" s="7">
        <v>80957100</v>
      </c>
      <c r="G45" s="7">
        <v>80957100</v>
      </c>
      <c r="H45" s="2" t="s">
        <v>81</v>
      </c>
      <c r="I45" s="20" t="s">
        <v>91</v>
      </c>
    </row>
    <row r="46" spans="1:9" ht="26.25" customHeight="1">
      <c r="A46" s="8">
        <v>36</v>
      </c>
      <c r="B46" s="2" t="s">
        <v>46</v>
      </c>
      <c r="C46" s="7">
        <v>25</v>
      </c>
      <c r="D46" s="7">
        <v>124</v>
      </c>
      <c r="E46" s="7">
        <v>4856000</v>
      </c>
      <c r="F46" s="7">
        <v>48122700</v>
      </c>
      <c r="G46" s="7">
        <v>48122700</v>
      </c>
      <c r="H46" s="2" t="s">
        <v>82</v>
      </c>
      <c r="I46" s="20" t="s">
        <v>110</v>
      </c>
    </row>
    <row r="47" spans="1:9" ht="26.25" customHeight="1">
      <c r="A47" s="8">
        <v>37</v>
      </c>
      <c r="B47" s="2" t="s">
        <v>83</v>
      </c>
      <c r="C47" s="7">
        <v>37</v>
      </c>
      <c r="D47" s="7">
        <v>82</v>
      </c>
      <c r="E47" s="7">
        <v>4700000</v>
      </c>
      <c r="F47" s="7">
        <v>64996400</v>
      </c>
      <c r="G47" s="7">
        <v>64996400</v>
      </c>
      <c r="H47" s="2" t="s">
        <v>84</v>
      </c>
      <c r="I47" s="20" t="s">
        <v>111</v>
      </c>
    </row>
    <row r="48" spans="1:9" ht="26.25" customHeight="1">
      <c r="A48" s="8">
        <v>38</v>
      </c>
      <c r="B48" s="2" t="s">
        <v>47</v>
      </c>
      <c r="C48" s="5">
        <v>15</v>
      </c>
      <c r="D48" s="5">
        <v>41</v>
      </c>
      <c r="E48" s="5">
        <v>4000000</v>
      </c>
      <c r="F48" s="5">
        <v>37787300</v>
      </c>
      <c r="G48" s="5">
        <v>37787300</v>
      </c>
      <c r="H48" s="3" t="s">
        <v>86</v>
      </c>
      <c r="I48" s="6" t="s">
        <v>130</v>
      </c>
    </row>
    <row r="49" spans="1:9" ht="26.25" customHeight="1">
      <c r="A49" s="8">
        <v>39</v>
      </c>
      <c r="B49" s="2" t="s">
        <v>48</v>
      </c>
      <c r="C49" s="19">
        <v>36</v>
      </c>
      <c r="D49" s="19">
        <v>96</v>
      </c>
      <c r="E49" s="19">
        <v>16700000</v>
      </c>
      <c r="F49" s="19">
        <v>229516300</v>
      </c>
      <c r="G49" s="19">
        <v>365142400</v>
      </c>
      <c r="H49" s="2" t="s">
        <v>89</v>
      </c>
      <c r="I49" s="20" t="s">
        <v>90</v>
      </c>
    </row>
    <row r="50" spans="1:9" ht="26.25" customHeight="1">
      <c r="A50" s="70" t="s">
        <v>15</v>
      </c>
      <c r="B50" s="71"/>
      <c r="C50" s="9">
        <f>SUM(C11:C49)</f>
        <v>2280</v>
      </c>
      <c r="D50" s="9">
        <f t="shared" ref="D50:G50" si="0">SUM(D11:D49)</f>
        <v>4871</v>
      </c>
      <c r="E50" s="9">
        <f t="shared" si="0"/>
        <v>1192145600</v>
      </c>
      <c r="F50" s="9">
        <f t="shared" si="0"/>
        <v>5340557700</v>
      </c>
      <c r="G50" s="9">
        <f t="shared" si="0"/>
        <v>6486131000</v>
      </c>
      <c r="H50" s="68"/>
      <c r="I50" s="69"/>
    </row>
    <row r="51" spans="1:9" ht="24" customHeight="1">
      <c r="A51" s="12"/>
      <c r="B51" s="12"/>
      <c r="C51" s="13"/>
      <c r="D51" s="13"/>
      <c r="E51" s="13"/>
      <c r="F51" s="13"/>
      <c r="G51" s="13"/>
      <c r="H51" s="14"/>
      <c r="I51" s="14"/>
    </row>
    <row r="52" spans="1:9" ht="25.5" customHeight="1">
      <c r="A52" s="67" t="s">
        <v>138</v>
      </c>
      <c r="B52" s="67"/>
      <c r="C52" s="67"/>
      <c r="H52" s="10" t="s">
        <v>135</v>
      </c>
    </row>
    <row r="53" spans="1:9" ht="29.25">
      <c r="A53" s="67" t="s">
        <v>137</v>
      </c>
      <c r="B53" s="67"/>
      <c r="C53" s="67"/>
      <c r="H53" s="11" t="s">
        <v>136</v>
      </c>
    </row>
    <row r="54" spans="1:9" ht="25.5">
      <c r="B54" s="10" t="s">
        <v>140</v>
      </c>
    </row>
    <row r="55" spans="1:9" ht="25.5">
      <c r="A55" s="15" t="s">
        <v>139</v>
      </c>
      <c r="B55" s="15"/>
      <c r="C55" s="15"/>
    </row>
  </sheetData>
  <mergeCells count="17">
    <mergeCell ref="A8:I8"/>
    <mergeCell ref="A7:I7"/>
    <mergeCell ref="A9:A10"/>
    <mergeCell ref="B9:B10"/>
    <mergeCell ref="I9:I10"/>
    <mergeCell ref="A1:I1"/>
    <mergeCell ref="A2:I2"/>
    <mergeCell ref="A4:I4"/>
    <mergeCell ref="A5:I5"/>
    <mergeCell ref="A6:I6"/>
    <mergeCell ref="A3:I3"/>
    <mergeCell ref="A52:C52"/>
    <mergeCell ref="A53:C53"/>
    <mergeCell ref="H50:I50"/>
    <mergeCell ref="A50:B50"/>
    <mergeCell ref="E9:G9"/>
    <mergeCell ref="C9:D9"/>
  </mergeCells>
  <pageMargins left="0.25" right="0.25" top="0.75" bottom="0.75" header="0.3" footer="0.3"/>
  <pageSetup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219075</xdr:rowOff>
              </from>
              <to>
                <xdr:col>1</xdr:col>
                <xdr:colOff>666750</xdr:colOff>
                <xdr:row>3</xdr:row>
                <xdr:rowOff>0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topLeftCell="A28" zoomScale="89" zoomScaleNormal="89" workbookViewId="0">
      <selection activeCell="B30" sqref="B30"/>
    </sheetView>
  </sheetViews>
  <sheetFormatPr defaultRowHeight="15"/>
  <cols>
    <col min="1" max="1" width="4.85546875" customWidth="1"/>
    <col min="2" max="2" width="31.140625" customWidth="1"/>
    <col min="3" max="3" width="11.85546875" customWidth="1"/>
    <col min="4" max="5" width="10" customWidth="1"/>
    <col min="6" max="6" width="6.85546875" customWidth="1"/>
    <col min="7" max="7" width="5.5703125" customWidth="1"/>
    <col min="8" max="8" width="5.28515625" customWidth="1"/>
    <col min="9" max="9" width="6.28515625" customWidth="1"/>
    <col min="10" max="10" width="6.5703125" customWidth="1"/>
    <col min="11" max="11" width="6.42578125" customWidth="1"/>
    <col min="12" max="12" width="5.28515625" customWidth="1"/>
    <col min="13" max="13" width="6.28515625" customWidth="1"/>
    <col min="14" max="15" width="5.7109375" customWidth="1"/>
  </cols>
  <sheetData>
    <row r="1" spans="1:17" ht="30.75" customHeight="1">
      <c r="A1" s="73" t="s">
        <v>271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7" ht="25.5" customHeight="1">
      <c r="A2" s="80" t="s">
        <v>270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7" ht="16.5" customHeight="1">
      <c r="A3" s="78" t="s">
        <v>247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7" ht="25.5" customHeight="1">
      <c r="A4" s="75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Q4" s="1"/>
    </row>
    <row r="5" spans="1:17" ht="25.5" customHeight="1">
      <c r="A5" s="76" t="s">
        <v>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7" ht="25.5" customHeight="1">
      <c r="A6" s="77" t="s">
        <v>8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7" ht="32.25" customHeight="1">
      <c r="A7" s="73" t="s">
        <v>9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</row>
    <row r="8" spans="1:17" ht="26.25" customHeight="1">
      <c r="A8" s="82" t="s">
        <v>150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</row>
    <row r="9" spans="1:17" ht="30" customHeight="1">
      <c r="A9" s="83" t="s">
        <v>2</v>
      </c>
      <c r="B9" s="83" t="s">
        <v>3</v>
      </c>
      <c r="C9" s="88" t="s">
        <v>151</v>
      </c>
      <c r="D9" s="89"/>
      <c r="E9" s="90"/>
      <c r="F9" s="40" t="s">
        <v>213</v>
      </c>
      <c r="G9" s="88" t="s">
        <v>152</v>
      </c>
      <c r="H9" s="89"/>
      <c r="I9" s="90"/>
      <c r="J9" s="88" t="s">
        <v>4</v>
      </c>
      <c r="K9" s="90"/>
      <c r="L9" s="91" t="s">
        <v>50</v>
      </c>
      <c r="M9" s="92"/>
      <c r="N9" s="47" t="s">
        <v>254</v>
      </c>
      <c r="O9" s="66"/>
    </row>
    <row r="10" spans="1:17" ht="30" customHeight="1">
      <c r="A10" s="84"/>
      <c r="B10" s="84"/>
      <c r="C10" s="36" t="s">
        <v>153</v>
      </c>
      <c r="D10" s="36" t="s">
        <v>155</v>
      </c>
      <c r="E10" s="36" t="s">
        <v>154</v>
      </c>
      <c r="F10" s="41" t="s">
        <v>214</v>
      </c>
      <c r="G10" s="37" t="s">
        <v>173</v>
      </c>
      <c r="H10" s="37" t="s">
        <v>174</v>
      </c>
      <c r="I10" s="37" t="s">
        <v>175</v>
      </c>
      <c r="J10" s="37" t="s">
        <v>14</v>
      </c>
      <c r="K10" s="37" t="s">
        <v>15</v>
      </c>
      <c r="L10" s="37" t="s">
        <v>14</v>
      </c>
      <c r="M10" s="37" t="s">
        <v>15</v>
      </c>
      <c r="N10" s="37" t="s">
        <v>14</v>
      </c>
      <c r="O10" s="37" t="s">
        <v>15</v>
      </c>
    </row>
    <row r="11" spans="1:17" ht="26.25" customHeight="1">
      <c r="A11" s="8">
        <v>1</v>
      </c>
      <c r="B11" s="32" t="s">
        <v>19</v>
      </c>
      <c r="C11" s="32" t="s">
        <v>165</v>
      </c>
      <c r="D11" s="32" t="s">
        <v>156</v>
      </c>
      <c r="E11" s="32" t="s">
        <v>156</v>
      </c>
      <c r="F11" s="42" t="s">
        <v>248</v>
      </c>
      <c r="G11" s="39">
        <v>30</v>
      </c>
      <c r="H11" s="39">
        <v>9</v>
      </c>
      <c r="I11" s="39">
        <v>2009</v>
      </c>
      <c r="J11" s="34">
        <v>223</v>
      </c>
      <c r="K11" s="34">
        <v>429</v>
      </c>
      <c r="L11" s="45">
        <v>2</v>
      </c>
      <c r="M11" s="45">
        <v>5</v>
      </c>
      <c r="N11" s="45">
        <v>1</v>
      </c>
      <c r="O11" s="45">
        <v>3</v>
      </c>
    </row>
    <row r="12" spans="1:17" ht="26.25" customHeight="1">
      <c r="A12" s="8">
        <v>2</v>
      </c>
      <c r="B12" s="32" t="s">
        <v>20</v>
      </c>
      <c r="C12" s="32" t="s">
        <v>166</v>
      </c>
      <c r="D12" s="32" t="s">
        <v>156</v>
      </c>
      <c r="E12" s="32" t="s">
        <v>156</v>
      </c>
      <c r="F12" s="43" t="s">
        <v>219</v>
      </c>
      <c r="G12" s="39">
        <v>20</v>
      </c>
      <c r="H12" s="39">
        <v>10</v>
      </c>
      <c r="I12" s="39">
        <v>2009</v>
      </c>
      <c r="J12" s="34">
        <v>38</v>
      </c>
      <c r="K12" s="34">
        <v>66</v>
      </c>
      <c r="L12" s="45">
        <v>2</v>
      </c>
      <c r="M12" s="45">
        <v>4</v>
      </c>
      <c r="N12" s="45">
        <v>0</v>
      </c>
      <c r="O12" s="45">
        <v>3</v>
      </c>
    </row>
    <row r="13" spans="1:17" ht="26.25" customHeight="1">
      <c r="A13" s="8">
        <v>3</v>
      </c>
      <c r="B13" s="32" t="s">
        <v>88</v>
      </c>
      <c r="C13" s="32" t="s">
        <v>167</v>
      </c>
      <c r="D13" s="32" t="s">
        <v>156</v>
      </c>
      <c r="E13" s="32" t="s">
        <v>156</v>
      </c>
      <c r="F13" s="44" t="s">
        <v>220</v>
      </c>
      <c r="G13" s="39">
        <v>25</v>
      </c>
      <c r="H13" s="39">
        <v>10</v>
      </c>
      <c r="I13" s="39">
        <v>2013</v>
      </c>
      <c r="J13" s="34">
        <v>29</v>
      </c>
      <c r="K13" s="34">
        <v>72</v>
      </c>
      <c r="L13" s="45">
        <v>3</v>
      </c>
      <c r="M13" s="45">
        <v>8</v>
      </c>
      <c r="N13" s="45">
        <v>0</v>
      </c>
      <c r="O13" s="45">
        <v>3</v>
      </c>
    </row>
    <row r="14" spans="1:17" ht="26.25" customHeight="1">
      <c r="A14" s="53">
        <v>4</v>
      </c>
      <c r="B14" s="54" t="s">
        <v>164</v>
      </c>
      <c r="C14" s="55" t="s">
        <v>168</v>
      </c>
      <c r="D14" s="55" t="s">
        <v>156</v>
      </c>
      <c r="E14" s="55" t="s">
        <v>156</v>
      </c>
      <c r="F14" s="56"/>
      <c r="G14" s="57"/>
      <c r="H14" s="57"/>
      <c r="I14" s="57"/>
      <c r="J14" s="58">
        <v>16</v>
      </c>
      <c r="K14" s="58">
        <v>45</v>
      </c>
      <c r="L14" s="59">
        <v>1</v>
      </c>
      <c r="M14" s="59">
        <v>5</v>
      </c>
      <c r="N14" s="59">
        <v>0</v>
      </c>
      <c r="O14" s="59">
        <v>3</v>
      </c>
    </row>
    <row r="15" spans="1:17" ht="26.25" customHeight="1">
      <c r="A15" s="8">
        <v>5</v>
      </c>
      <c r="B15" s="32" t="s">
        <v>17</v>
      </c>
      <c r="C15" s="32" t="s">
        <v>169</v>
      </c>
      <c r="D15" s="32" t="s">
        <v>157</v>
      </c>
      <c r="E15" s="32" t="s">
        <v>156</v>
      </c>
      <c r="F15" s="44" t="s">
        <v>215</v>
      </c>
      <c r="G15" s="39">
        <v>12</v>
      </c>
      <c r="H15" s="39">
        <v>10</v>
      </c>
      <c r="I15" s="39">
        <v>2009</v>
      </c>
      <c r="J15" s="34">
        <v>87</v>
      </c>
      <c r="K15" s="34">
        <v>155</v>
      </c>
      <c r="L15" s="45">
        <v>4</v>
      </c>
      <c r="M15" s="45">
        <v>4</v>
      </c>
      <c r="N15" s="45">
        <v>2</v>
      </c>
      <c r="O15" s="45">
        <v>3</v>
      </c>
    </row>
    <row r="16" spans="1:17" ht="26.25" customHeight="1">
      <c r="A16" s="8">
        <v>6</v>
      </c>
      <c r="B16" s="32" t="s">
        <v>21</v>
      </c>
      <c r="C16" s="32" t="s">
        <v>170</v>
      </c>
      <c r="D16" s="32" t="s">
        <v>157</v>
      </c>
      <c r="E16" s="32" t="s">
        <v>156</v>
      </c>
      <c r="F16" s="44" t="s">
        <v>216</v>
      </c>
      <c r="G16" s="39">
        <v>1</v>
      </c>
      <c r="H16" s="39">
        <v>10</v>
      </c>
      <c r="I16" s="39">
        <v>2009</v>
      </c>
      <c r="J16" s="34">
        <v>63</v>
      </c>
      <c r="K16" s="34">
        <v>137</v>
      </c>
      <c r="L16" s="45">
        <v>3</v>
      </c>
      <c r="M16" s="45">
        <v>5</v>
      </c>
      <c r="N16" s="45">
        <v>0</v>
      </c>
      <c r="O16" s="45">
        <v>3</v>
      </c>
    </row>
    <row r="17" spans="1:15" ht="26.25" customHeight="1">
      <c r="A17" s="8">
        <v>7</v>
      </c>
      <c r="B17" s="32" t="s">
        <v>22</v>
      </c>
      <c r="C17" s="32" t="s">
        <v>171</v>
      </c>
      <c r="D17" s="32" t="s">
        <v>158</v>
      </c>
      <c r="E17" s="32" t="s">
        <v>156</v>
      </c>
      <c r="F17" s="44" t="s">
        <v>246</v>
      </c>
      <c r="G17" s="39">
        <v>4</v>
      </c>
      <c r="H17" s="39">
        <v>10</v>
      </c>
      <c r="I17" s="39">
        <v>2011</v>
      </c>
      <c r="J17" s="34">
        <v>43</v>
      </c>
      <c r="K17" s="34">
        <v>235</v>
      </c>
      <c r="L17" s="45">
        <v>1</v>
      </c>
      <c r="M17" s="45">
        <v>8</v>
      </c>
      <c r="N17" s="45">
        <v>1</v>
      </c>
      <c r="O17" s="45">
        <v>4</v>
      </c>
    </row>
    <row r="18" spans="1:15" ht="26.25" customHeight="1">
      <c r="A18" s="8">
        <v>8</v>
      </c>
      <c r="B18" s="32" t="s">
        <v>18</v>
      </c>
      <c r="C18" s="32" t="s">
        <v>172</v>
      </c>
      <c r="D18" s="32" t="s">
        <v>158</v>
      </c>
      <c r="E18" s="32" t="s">
        <v>156</v>
      </c>
      <c r="F18" s="44" t="s">
        <v>217</v>
      </c>
      <c r="G18" s="39">
        <v>27</v>
      </c>
      <c r="H18" s="39">
        <v>1</v>
      </c>
      <c r="I18" s="39">
        <v>2005</v>
      </c>
      <c r="J18" s="34">
        <v>29</v>
      </c>
      <c r="K18" s="34">
        <v>99</v>
      </c>
      <c r="L18" s="45">
        <v>1</v>
      </c>
      <c r="M18" s="45">
        <v>7</v>
      </c>
      <c r="N18" s="45">
        <v>2</v>
      </c>
      <c r="O18" s="45">
        <v>5</v>
      </c>
    </row>
    <row r="19" spans="1:15" ht="26.25" customHeight="1">
      <c r="A19" s="8">
        <v>9</v>
      </c>
      <c r="B19" s="32" t="s">
        <v>23</v>
      </c>
      <c r="C19" s="32" t="s">
        <v>177</v>
      </c>
      <c r="D19" s="32" t="s">
        <v>158</v>
      </c>
      <c r="E19" s="32" t="s">
        <v>156</v>
      </c>
      <c r="F19" s="44" t="s">
        <v>252</v>
      </c>
      <c r="G19" s="39">
        <v>29</v>
      </c>
      <c r="H19" s="39">
        <v>9</v>
      </c>
      <c r="I19" s="39">
        <v>2009</v>
      </c>
      <c r="J19" s="34">
        <v>227</v>
      </c>
      <c r="K19" s="34">
        <v>428</v>
      </c>
      <c r="L19" s="45">
        <v>0</v>
      </c>
      <c r="M19" s="45">
        <v>5</v>
      </c>
      <c r="N19" s="45">
        <v>2</v>
      </c>
      <c r="O19" s="45">
        <v>3</v>
      </c>
    </row>
    <row r="20" spans="1:15" ht="26.25" customHeight="1">
      <c r="A20" s="8">
        <v>10</v>
      </c>
      <c r="B20" s="32" t="s">
        <v>49</v>
      </c>
      <c r="C20" s="32" t="s">
        <v>172</v>
      </c>
      <c r="D20" s="32" t="s">
        <v>158</v>
      </c>
      <c r="E20" s="32" t="s">
        <v>156</v>
      </c>
      <c r="F20" s="44" t="s">
        <v>218</v>
      </c>
      <c r="G20" s="39">
        <v>15</v>
      </c>
      <c r="H20" s="39">
        <v>1</v>
      </c>
      <c r="I20" s="39">
        <v>2014</v>
      </c>
      <c r="J20" s="34">
        <v>14</v>
      </c>
      <c r="K20" s="34">
        <v>126</v>
      </c>
      <c r="L20" s="45">
        <v>0</v>
      </c>
      <c r="M20" s="45">
        <v>7</v>
      </c>
      <c r="N20" s="45">
        <v>0</v>
      </c>
      <c r="O20" s="45">
        <v>3</v>
      </c>
    </row>
    <row r="21" spans="1:15" ht="26.25" customHeight="1">
      <c r="A21" s="8">
        <v>11</v>
      </c>
      <c r="B21" s="32" t="s">
        <v>24</v>
      </c>
      <c r="C21" s="32" t="s">
        <v>176</v>
      </c>
      <c r="D21" s="32" t="s">
        <v>158</v>
      </c>
      <c r="E21" s="32" t="s">
        <v>156</v>
      </c>
      <c r="F21" s="44" t="s">
        <v>221</v>
      </c>
      <c r="G21" s="39">
        <v>29</v>
      </c>
      <c r="H21" s="39">
        <v>3</v>
      </c>
      <c r="I21" s="39">
        <v>2010</v>
      </c>
      <c r="J21" s="34">
        <v>51</v>
      </c>
      <c r="K21" s="34">
        <v>90</v>
      </c>
      <c r="L21" s="45">
        <v>0</v>
      </c>
      <c r="M21" s="45">
        <v>4</v>
      </c>
      <c r="N21" s="45">
        <v>1</v>
      </c>
      <c r="O21" s="45">
        <v>3</v>
      </c>
    </row>
    <row r="22" spans="1:15" ht="26.25" customHeight="1">
      <c r="A22" s="8">
        <v>12</v>
      </c>
      <c r="B22" s="32" t="s">
        <v>25</v>
      </c>
      <c r="C22" s="32" t="s">
        <v>178</v>
      </c>
      <c r="D22" s="32" t="s">
        <v>158</v>
      </c>
      <c r="E22" s="32" t="s">
        <v>156</v>
      </c>
      <c r="F22" s="44" t="s">
        <v>222</v>
      </c>
      <c r="G22" s="39">
        <v>8</v>
      </c>
      <c r="H22" s="39">
        <v>10</v>
      </c>
      <c r="I22" s="39">
        <v>2009</v>
      </c>
      <c r="J22" s="34">
        <v>73</v>
      </c>
      <c r="K22" s="34">
        <v>119</v>
      </c>
      <c r="L22" s="45">
        <v>1</v>
      </c>
      <c r="M22" s="45">
        <v>2</v>
      </c>
      <c r="N22" s="45">
        <v>0</v>
      </c>
      <c r="O22" s="45">
        <v>1</v>
      </c>
    </row>
    <row r="23" spans="1:15" ht="26.25" customHeight="1">
      <c r="A23" s="8">
        <v>13</v>
      </c>
      <c r="B23" s="32" t="s">
        <v>26</v>
      </c>
      <c r="C23" s="32" t="s">
        <v>179</v>
      </c>
      <c r="D23" s="32" t="s">
        <v>159</v>
      </c>
      <c r="E23" s="32" t="s">
        <v>156</v>
      </c>
      <c r="F23" s="44" t="s">
        <v>252</v>
      </c>
      <c r="G23" s="39">
        <v>5</v>
      </c>
      <c r="H23" s="39">
        <v>10</v>
      </c>
      <c r="I23" s="39">
        <v>2009</v>
      </c>
      <c r="J23" s="34">
        <v>23</v>
      </c>
      <c r="K23" s="34">
        <v>64</v>
      </c>
      <c r="L23" s="45">
        <v>3</v>
      </c>
      <c r="M23" s="45">
        <v>5</v>
      </c>
      <c r="N23" s="45">
        <v>1</v>
      </c>
      <c r="O23" s="45">
        <v>3</v>
      </c>
    </row>
    <row r="24" spans="1:15" ht="26.25" customHeight="1">
      <c r="A24" s="8">
        <v>14</v>
      </c>
      <c r="B24" s="32" t="s">
        <v>27</v>
      </c>
      <c r="C24" s="32" t="s">
        <v>180</v>
      </c>
      <c r="D24" s="32" t="s">
        <v>159</v>
      </c>
      <c r="E24" s="32" t="s">
        <v>156</v>
      </c>
      <c r="F24" s="44" t="s">
        <v>223</v>
      </c>
      <c r="G24" s="39">
        <v>30</v>
      </c>
      <c r="H24" s="39">
        <v>4</v>
      </c>
      <c r="I24" s="39">
        <v>2010</v>
      </c>
      <c r="J24" s="34">
        <v>59</v>
      </c>
      <c r="K24" s="34">
        <v>97</v>
      </c>
      <c r="L24" s="45">
        <v>1</v>
      </c>
      <c r="M24" s="45">
        <v>5</v>
      </c>
      <c r="N24" s="45">
        <v>1</v>
      </c>
      <c r="O24" s="45">
        <v>3</v>
      </c>
    </row>
    <row r="25" spans="1:15" ht="26.25" customHeight="1">
      <c r="A25" s="8">
        <v>15</v>
      </c>
      <c r="B25" s="32" t="s">
        <v>28</v>
      </c>
      <c r="C25" s="32" t="s">
        <v>159</v>
      </c>
      <c r="D25" s="32" t="s">
        <v>159</v>
      </c>
      <c r="E25" s="32" t="s">
        <v>156</v>
      </c>
      <c r="F25" s="44" t="s">
        <v>224</v>
      </c>
      <c r="G25" s="39">
        <v>28</v>
      </c>
      <c r="H25" s="39">
        <v>10</v>
      </c>
      <c r="I25" s="39">
        <v>2010</v>
      </c>
      <c r="J25" s="34">
        <v>31</v>
      </c>
      <c r="K25" s="34">
        <v>67</v>
      </c>
      <c r="L25" s="45">
        <v>2</v>
      </c>
      <c r="M25" s="45">
        <v>5</v>
      </c>
      <c r="N25" s="45">
        <v>1</v>
      </c>
      <c r="O25" s="45">
        <v>3</v>
      </c>
    </row>
    <row r="26" spans="1:15" ht="26.25" customHeight="1">
      <c r="A26" s="8">
        <v>16</v>
      </c>
      <c r="B26" s="32" t="s">
        <v>29</v>
      </c>
      <c r="C26" s="32" t="s">
        <v>181</v>
      </c>
      <c r="D26" s="32" t="s">
        <v>159</v>
      </c>
      <c r="E26" s="32" t="s">
        <v>156</v>
      </c>
      <c r="F26" s="44" t="s">
        <v>249</v>
      </c>
      <c r="G26" s="39">
        <v>13</v>
      </c>
      <c r="H26" s="39">
        <v>11</v>
      </c>
      <c r="I26" s="39">
        <v>2006</v>
      </c>
      <c r="J26" s="34">
        <v>72</v>
      </c>
      <c r="K26" s="34">
        <v>136</v>
      </c>
      <c r="L26" s="45">
        <v>1</v>
      </c>
      <c r="M26" s="45">
        <v>5</v>
      </c>
      <c r="N26" s="45">
        <v>1</v>
      </c>
      <c r="O26" s="45">
        <v>3</v>
      </c>
    </row>
    <row r="27" spans="1:15" ht="26.25" customHeight="1">
      <c r="A27" s="8">
        <v>17</v>
      </c>
      <c r="B27" s="32" t="s">
        <v>272</v>
      </c>
      <c r="C27" s="32" t="s">
        <v>182</v>
      </c>
      <c r="D27" s="32" t="s">
        <v>159</v>
      </c>
      <c r="E27" s="32" t="s">
        <v>156</v>
      </c>
      <c r="F27" s="44" t="s">
        <v>225</v>
      </c>
      <c r="G27" s="39">
        <v>29</v>
      </c>
      <c r="H27" s="39">
        <v>3</v>
      </c>
      <c r="I27" s="39">
        <v>2010</v>
      </c>
      <c r="J27" s="34">
        <v>52</v>
      </c>
      <c r="K27" s="34">
        <v>98</v>
      </c>
      <c r="L27" s="45">
        <v>2</v>
      </c>
      <c r="M27" s="45">
        <v>5</v>
      </c>
      <c r="N27" s="45">
        <v>1</v>
      </c>
      <c r="O27" s="45">
        <v>3</v>
      </c>
    </row>
    <row r="28" spans="1:15" ht="26.25" customHeight="1">
      <c r="A28" s="8">
        <v>18</v>
      </c>
      <c r="B28" s="32" t="s">
        <v>31</v>
      </c>
      <c r="C28" s="32" t="s">
        <v>183</v>
      </c>
      <c r="D28" s="32" t="s">
        <v>160</v>
      </c>
      <c r="E28" s="32" t="s">
        <v>162</v>
      </c>
      <c r="F28" s="44" t="s">
        <v>253</v>
      </c>
      <c r="G28" s="39">
        <v>1</v>
      </c>
      <c r="H28" s="39">
        <v>9</v>
      </c>
      <c r="I28" s="39">
        <v>2009</v>
      </c>
      <c r="J28" s="34">
        <v>241</v>
      </c>
      <c r="K28" s="34">
        <v>451</v>
      </c>
      <c r="L28" s="45">
        <v>3</v>
      </c>
      <c r="M28" s="45">
        <v>5</v>
      </c>
      <c r="N28" s="45">
        <v>0</v>
      </c>
      <c r="O28" s="45">
        <v>3</v>
      </c>
    </row>
    <row r="29" spans="1:15" ht="26.25" customHeight="1">
      <c r="A29" s="8">
        <v>19</v>
      </c>
      <c r="B29" s="32" t="s">
        <v>32</v>
      </c>
      <c r="C29" s="32" t="s">
        <v>184</v>
      </c>
      <c r="D29" s="32" t="s">
        <v>160</v>
      </c>
      <c r="E29" s="32" t="s">
        <v>162</v>
      </c>
      <c r="F29" s="44" t="s">
        <v>250</v>
      </c>
      <c r="G29" s="39">
        <v>12</v>
      </c>
      <c r="H29" s="39">
        <v>12</v>
      </c>
      <c r="I29" s="39">
        <v>2007</v>
      </c>
      <c r="J29" s="34">
        <v>185</v>
      </c>
      <c r="K29" s="34">
        <v>343</v>
      </c>
      <c r="L29" s="45">
        <v>3</v>
      </c>
      <c r="M29" s="45">
        <v>9</v>
      </c>
      <c r="N29" s="45">
        <v>2</v>
      </c>
      <c r="O29" s="45">
        <v>5</v>
      </c>
    </row>
    <row r="30" spans="1:15" ht="26.25" customHeight="1">
      <c r="A30" s="8">
        <v>20</v>
      </c>
      <c r="B30" s="32" t="s">
        <v>273</v>
      </c>
      <c r="C30" s="32" t="s">
        <v>185</v>
      </c>
      <c r="D30" s="32" t="s">
        <v>160</v>
      </c>
      <c r="E30" s="32" t="s">
        <v>162</v>
      </c>
      <c r="F30" s="44" t="s">
        <v>226</v>
      </c>
      <c r="G30" s="39">
        <v>18</v>
      </c>
      <c r="H30" s="39">
        <v>1</v>
      </c>
      <c r="I30" s="39">
        <v>2010</v>
      </c>
      <c r="J30" s="34">
        <v>75</v>
      </c>
      <c r="K30" s="34">
        <v>165</v>
      </c>
      <c r="L30" s="45">
        <v>2</v>
      </c>
      <c r="M30" s="45">
        <v>5</v>
      </c>
      <c r="N30" s="45">
        <v>1</v>
      </c>
      <c r="O30" s="45">
        <v>3</v>
      </c>
    </row>
    <row r="31" spans="1:15" ht="26.25" customHeight="1">
      <c r="A31" s="8">
        <v>21</v>
      </c>
      <c r="B31" s="32" t="s">
        <v>34</v>
      </c>
      <c r="C31" s="32" t="s">
        <v>186</v>
      </c>
      <c r="D31" s="32" t="s">
        <v>160</v>
      </c>
      <c r="E31" s="32" t="s">
        <v>162</v>
      </c>
      <c r="F31" s="44" t="s">
        <v>227</v>
      </c>
      <c r="G31" s="39">
        <v>15</v>
      </c>
      <c r="H31" s="39">
        <v>6</v>
      </c>
      <c r="I31" s="39">
        <v>2011</v>
      </c>
      <c r="J31" s="34">
        <v>131</v>
      </c>
      <c r="K31" s="34">
        <v>216</v>
      </c>
      <c r="L31" s="45">
        <v>3</v>
      </c>
      <c r="M31" s="45">
        <v>7</v>
      </c>
      <c r="N31" s="45">
        <v>0</v>
      </c>
      <c r="O31" s="45">
        <v>3</v>
      </c>
    </row>
    <row r="32" spans="1:15" ht="26.25" customHeight="1">
      <c r="A32" s="8">
        <v>22</v>
      </c>
      <c r="B32" s="32" t="s">
        <v>35</v>
      </c>
      <c r="C32" s="32" t="s">
        <v>187</v>
      </c>
      <c r="D32" s="32" t="s">
        <v>160</v>
      </c>
      <c r="E32" s="32" t="s">
        <v>162</v>
      </c>
      <c r="F32" s="44" t="s">
        <v>228</v>
      </c>
      <c r="G32" s="39">
        <v>18</v>
      </c>
      <c r="H32" s="39">
        <v>12</v>
      </c>
      <c r="I32" s="39">
        <v>2009</v>
      </c>
      <c r="J32" s="34">
        <v>36</v>
      </c>
      <c r="K32" s="34">
        <v>88</v>
      </c>
      <c r="L32" s="45">
        <v>0</v>
      </c>
      <c r="M32" s="45">
        <v>5</v>
      </c>
      <c r="N32" s="45">
        <v>1</v>
      </c>
      <c r="O32" s="45">
        <v>3</v>
      </c>
    </row>
    <row r="33" spans="1:15" ht="26.25" customHeight="1">
      <c r="A33" s="8">
        <v>23</v>
      </c>
      <c r="B33" s="32" t="s">
        <v>134</v>
      </c>
      <c r="C33" s="32" t="s">
        <v>188</v>
      </c>
      <c r="D33" s="32" t="s">
        <v>160</v>
      </c>
      <c r="E33" s="32" t="s">
        <v>162</v>
      </c>
      <c r="F33" s="44" t="s">
        <v>229</v>
      </c>
      <c r="G33" s="39">
        <v>9</v>
      </c>
      <c r="H33" s="39">
        <v>10</v>
      </c>
      <c r="I33" s="39">
        <v>2009</v>
      </c>
      <c r="J33" s="34">
        <v>33</v>
      </c>
      <c r="K33" s="34">
        <v>66</v>
      </c>
      <c r="L33" s="45">
        <v>2</v>
      </c>
      <c r="M33" s="45">
        <v>5</v>
      </c>
      <c r="N33" s="45">
        <v>0</v>
      </c>
      <c r="O33" s="45">
        <v>2</v>
      </c>
    </row>
    <row r="34" spans="1:15" ht="26.25" customHeight="1">
      <c r="A34" s="8">
        <v>24</v>
      </c>
      <c r="B34" s="32" t="s">
        <v>16</v>
      </c>
      <c r="C34" s="33" t="s">
        <v>212</v>
      </c>
      <c r="D34" s="32" t="s">
        <v>160</v>
      </c>
      <c r="E34" s="32" t="s">
        <v>162</v>
      </c>
      <c r="F34" s="44" t="s">
        <v>230</v>
      </c>
      <c r="G34" s="39">
        <v>1</v>
      </c>
      <c r="H34" s="39">
        <v>9</v>
      </c>
      <c r="I34" s="39">
        <v>2009</v>
      </c>
      <c r="J34" s="34">
        <v>41</v>
      </c>
      <c r="K34" s="34">
        <v>95</v>
      </c>
      <c r="L34" s="45">
        <v>0</v>
      </c>
      <c r="M34" s="45">
        <v>1</v>
      </c>
      <c r="N34" s="45">
        <v>0</v>
      </c>
      <c r="O34" s="45">
        <v>1</v>
      </c>
    </row>
    <row r="35" spans="1:15" ht="26.25" customHeight="1">
      <c r="A35" s="8">
        <v>25</v>
      </c>
      <c r="B35" s="32" t="s">
        <v>36</v>
      </c>
      <c r="C35" s="32" t="s">
        <v>161</v>
      </c>
      <c r="D35" s="32" t="s">
        <v>161</v>
      </c>
      <c r="E35" s="32" t="s">
        <v>162</v>
      </c>
      <c r="F35" s="44" t="s">
        <v>231</v>
      </c>
      <c r="G35" s="39">
        <v>20</v>
      </c>
      <c r="H35" s="39">
        <v>10</v>
      </c>
      <c r="I35" s="39">
        <v>2009</v>
      </c>
      <c r="J35" s="34">
        <v>45</v>
      </c>
      <c r="K35" s="34">
        <v>78</v>
      </c>
      <c r="L35" s="45">
        <v>1</v>
      </c>
      <c r="M35" s="45">
        <v>4</v>
      </c>
      <c r="N35" s="45">
        <v>1</v>
      </c>
      <c r="O35" s="45">
        <v>2</v>
      </c>
    </row>
    <row r="36" spans="1:15" ht="26.25" customHeight="1">
      <c r="A36" s="8">
        <v>26</v>
      </c>
      <c r="B36" s="32" t="s">
        <v>37</v>
      </c>
      <c r="C36" s="32" t="s">
        <v>189</v>
      </c>
      <c r="D36" s="32" t="s">
        <v>161</v>
      </c>
      <c r="E36" s="32" t="s">
        <v>162</v>
      </c>
      <c r="F36" s="44" t="s">
        <v>232</v>
      </c>
      <c r="G36" s="39">
        <v>17</v>
      </c>
      <c r="H36" s="39">
        <v>10</v>
      </c>
      <c r="I36" s="39">
        <v>2009</v>
      </c>
      <c r="J36" s="34">
        <v>17</v>
      </c>
      <c r="K36" s="34">
        <v>46</v>
      </c>
      <c r="L36" s="45">
        <v>0</v>
      </c>
      <c r="M36" s="45">
        <v>1</v>
      </c>
      <c r="N36" s="45">
        <v>1</v>
      </c>
      <c r="O36" s="45">
        <v>1</v>
      </c>
    </row>
    <row r="37" spans="1:15" ht="26.25" customHeight="1">
      <c r="A37" s="8">
        <v>27</v>
      </c>
      <c r="B37" s="32" t="s">
        <v>72</v>
      </c>
      <c r="C37" s="32" t="s">
        <v>190</v>
      </c>
      <c r="D37" s="32" t="s">
        <v>161</v>
      </c>
      <c r="E37" s="32" t="s">
        <v>162</v>
      </c>
      <c r="F37" s="44" t="s">
        <v>233</v>
      </c>
      <c r="G37" s="39">
        <v>19</v>
      </c>
      <c r="H37" s="39">
        <v>10</v>
      </c>
      <c r="I37" s="39">
        <v>2009</v>
      </c>
      <c r="J37" s="34">
        <v>17</v>
      </c>
      <c r="K37" s="34">
        <v>41</v>
      </c>
      <c r="L37" s="45">
        <v>0</v>
      </c>
      <c r="M37" s="45">
        <v>5</v>
      </c>
      <c r="N37" s="45">
        <v>0</v>
      </c>
      <c r="O37" s="45">
        <v>3</v>
      </c>
    </row>
    <row r="38" spans="1:15" ht="26.25" customHeight="1">
      <c r="A38" s="8">
        <v>28</v>
      </c>
      <c r="B38" s="32" t="s">
        <v>38</v>
      </c>
      <c r="C38" s="32" t="s">
        <v>191</v>
      </c>
      <c r="D38" s="32" t="s">
        <v>161</v>
      </c>
      <c r="E38" s="32" t="s">
        <v>162</v>
      </c>
      <c r="F38" s="44" t="s">
        <v>251</v>
      </c>
      <c r="G38" s="39">
        <v>12</v>
      </c>
      <c r="H38" s="39">
        <v>10</v>
      </c>
      <c r="I38" s="39">
        <v>2009</v>
      </c>
      <c r="J38" s="34">
        <v>32</v>
      </c>
      <c r="K38" s="34">
        <v>71</v>
      </c>
      <c r="L38" s="45">
        <v>2</v>
      </c>
      <c r="M38" s="45">
        <v>5</v>
      </c>
      <c r="N38" s="45">
        <v>0</v>
      </c>
      <c r="O38" s="45">
        <v>3</v>
      </c>
    </row>
    <row r="39" spans="1:15" ht="26.25" customHeight="1">
      <c r="A39" s="8">
        <v>29</v>
      </c>
      <c r="B39" s="32" t="s">
        <v>39</v>
      </c>
      <c r="C39" s="32" t="s">
        <v>192</v>
      </c>
      <c r="D39" s="32" t="s">
        <v>162</v>
      </c>
      <c r="E39" s="32" t="s">
        <v>162</v>
      </c>
      <c r="F39" s="44" t="s">
        <v>234</v>
      </c>
      <c r="G39" s="39">
        <v>28</v>
      </c>
      <c r="H39" s="39">
        <v>10</v>
      </c>
      <c r="I39" s="39">
        <v>2010</v>
      </c>
      <c r="J39" s="34">
        <v>23</v>
      </c>
      <c r="K39" s="34">
        <v>51</v>
      </c>
      <c r="L39" s="61">
        <v>4</v>
      </c>
      <c r="M39" s="61">
        <v>5</v>
      </c>
      <c r="N39" s="61">
        <v>0</v>
      </c>
      <c r="O39" s="61">
        <v>3</v>
      </c>
    </row>
    <row r="40" spans="1:15" ht="26.25" customHeight="1">
      <c r="A40" s="8">
        <v>30</v>
      </c>
      <c r="B40" s="32" t="s">
        <v>40</v>
      </c>
      <c r="C40" s="32" t="s">
        <v>193</v>
      </c>
      <c r="D40" s="32" t="s">
        <v>162</v>
      </c>
      <c r="E40" s="32" t="s">
        <v>162</v>
      </c>
      <c r="F40" s="44" t="s">
        <v>235</v>
      </c>
      <c r="G40" s="39">
        <v>5</v>
      </c>
      <c r="H40" s="39">
        <v>10</v>
      </c>
      <c r="I40" s="39">
        <v>2009</v>
      </c>
      <c r="J40" s="34">
        <v>34</v>
      </c>
      <c r="K40" s="34">
        <v>71</v>
      </c>
      <c r="L40" s="45">
        <v>1</v>
      </c>
      <c r="M40" s="45">
        <v>5</v>
      </c>
      <c r="N40" s="45">
        <v>0</v>
      </c>
      <c r="O40" s="45">
        <v>3</v>
      </c>
    </row>
    <row r="41" spans="1:15" ht="26.25" customHeight="1">
      <c r="A41" s="8">
        <v>31</v>
      </c>
      <c r="B41" s="32" t="s">
        <v>76</v>
      </c>
      <c r="C41" s="32" t="s">
        <v>194</v>
      </c>
      <c r="D41" s="32" t="s">
        <v>162</v>
      </c>
      <c r="E41" s="32" t="s">
        <v>162</v>
      </c>
      <c r="F41" s="44" t="s">
        <v>236</v>
      </c>
      <c r="G41" s="39">
        <v>30</v>
      </c>
      <c r="H41" s="39">
        <v>4</v>
      </c>
      <c r="I41" s="39">
        <v>2010</v>
      </c>
      <c r="J41" s="34">
        <v>43</v>
      </c>
      <c r="K41" s="34">
        <v>90</v>
      </c>
      <c r="L41" s="45">
        <v>2</v>
      </c>
      <c r="M41" s="45">
        <v>5</v>
      </c>
      <c r="N41" s="45">
        <v>1</v>
      </c>
      <c r="O41" s="45">
        <v>3</v>
      </c>
    </row>
    <row r="42" spans="1:15" ht="26.25" customHeight="1">
      <c r="A42" s="8">
        <v>32</v>
      </c>
      <c r="B42" s="32" t="s">
        <v>41</v>
      </c>
      <c r="C42" s="32" t="s">
        <v>195</v>
      </c>
      <c r="D42" s="32" t="s">
        <v>162</v>
      </c>
      <c r="E42" s="32" t="s">
        <v>162</v>
      </c>
      <c r="F42" s="44" t="s">
        <v>237</v>
      </c>
      <c r="G42" s="39">
        <v>15</v>
      </c>
      <c r="H42" s="39">
        <v>6</v>
      </c>
      <c r="I42" s="39">
        <v>2011</v>
      </c>
      <c r="J42" s="34">
        <v>23</v>
      </c>
      <c r="K42" s="34">
        <v>43</v>
      </c>
      <c r="L42" s="48">
        <v>1</v>
      </c>
      <c r="M42" s="48">
        <v>4</v>
      </c>
      <c r="N42" s="48">
        <v>0</v>
      </c>
      <c r="O42" s="48">
        <v>2</v>
      </c>
    </row>
    <row r="43" spans="1:15" ht="26.25" customHeight="1">
      <c r="A43" s="8">
        <v>33</v>
      </c>
      <c r="B43" s="32" t="s">
        <v>42</v>
      </c>
      <c r="C43" s="32" t="s">
        <v>196</v>
      </c>
      <c r="D43" s="32" t="s">
        <v>162</v>
      </c>
      <c r="E43" s="32" t="s">
        <v>162</v>
      </c>
      <c r="F43" s="44" t="s">
        <v>238</v>
      </c>
      <c r="G43" s="39">
        <v>18</v>
      </c>
      <c r="H43" s="39">
        <v>1</v>
      </c>
      <c r="I43" s="39">
        <v>2010</v>
      </c>
      <c r="J43" s="34">
        <v>15</v>
      </c>
      <c r="K43" s="34">
        <v>50</v>
      </c>
      <c r="L43" s="45">
        <v>1</v>
      </c>
      <c r="M43" s="45">
        <v>2</v>
      </c>
      <c r="N43" s="45">
        <v>0</v>
      </c>
      <c r="O43" s="45">
        <v>0</v>
      </c>
    </row>
    <row r="44" spans="1:15" ht="26.25" customHeight="1">
      <c r="A44" s="8">
        <v>34</v>
      </c>
      <c r="B44" s="32" t="s">
        <v>43</v>
      </c>
      <c r="C44" s="32" t="s">
        <v>197</v>
      </c>
      <c r="D44" s="32" t="s">
        <v>163</v>
      </c>
      <c r="E44" s="32" t="s">
        <v>162</v>
      </c>
      <c r="F44" s="44" t="s">
        <v>239</v>
      </c>
      <c r="G44" s="39">
        <v>19</v>
      </c>
      <c r="H44" s="39">
        <v>10</v>
      </c>
      <c r="I44" s="39">
        <v>2009</v>
      </c>
      <c r="J44" s="34">
        <v>32</v>
      </c>
      <c r="K44" s="34">
        <v>73</v>
      </c>
      <c r="L44" s="45">
        <v>2</v>
      </c>
      <c r="M44" s="45">
        <v>5</v>
      </c>
      <c r="N44" s="45">
        <v>0</v>
      </c>
      <c r="O44" s="45">
        <v>3</v>
      </c>
    </row>
    <row r="45" spans="1:15" ht="26.25" customHeight="1">
      <c r="A45" s="8">
        <v>35</v>
      </c>
      <c r="B45" s="32" t="s">
        <v>44</v>
      </c>
      <c r="C45" s="32" t="s">
        <v>198</v>
      </c>
      <c r="D45" s="32" t="s">
        <v>163</v>
      </c>
      <c r="E45" s="32" t="s">
        <v>162</v>
      </c>
      <c r="F45" s="44" t="s">
        <v>240</v>
      </c>
      <c r="G45" s="39">
        <v>15</v>
      </c>
      <c r="H45" s="39">
        <v>6</v>
      </c>
      <c r="I45" s="39">
        <v>2011</v>
      </c>
      <c r="J45" s="34">
        <v>18</v>
      </c>
      <c r="K45" s="34">
        <v>52</v>
      </c>
      <c r="L45" s="45">
        <v>2</v>
      </c>
      <c r="M45" s="45">
        <v>5</v>
      </c>
      <c r="N45" s="45">
        <v>0</v>
      </c>
      <c r="O45" s="45">
        <v>3</v>
      </c>
    </row>
    <row r="46" spans="1:15" ht="26.25" customHeight="1">
      <c r="A46" s="8">
        <v>36</v>
      </c>
      <c r="B46" s="32" t="s">
        <v>45</v>
      </c>
      <c r="C46" s="32" t="s">
        <v>199</v>
      </c>
      <c r="D46" s="32" t="s">
        <v>163</v>
      </c>
      <c r="E46" s="32" t="s">
        <v>162</v>
      </c>
      <c r="F46" s="44" t="s">
        <v>241</v>
      </c>
      <c r="G46" s="39">
        <v>29</v>
      </c>
      <c r="H46" s="39">
        <v>3</v>
      </c>
      <c r="I46" s="39">
        <v>2010</v>
      </c>
      <c r="J46" s="34">
        <v>27</v>
      </c>
      <c r="K46" s="34">
        <v>54</v>
      </c>
      <c r="L46" s="45">
        <v>2</v>
      </c>
      <c r="M46" s="45">
        <v>5</v>
      </c>
      <c r="N46" s="45">
        <v>0</v>
      </c>
      <c r="O46" s="45">
        <v>3</v>
      </c>
    </row>
    <row r="47" spans="1:15" ht="26.25" customHeight="1">
      <c r="A47" s="8">
        <v>37</v>
      </c>
      <c r="B47" s="32" t="s">
        <v>46</v>
      </c>
      <c r="C47" s="32" t="s">
        <v>200</v>
      </c>
      <c r="D47" s="32" t="s">
        <v>163</v>
      </c>
      <c r="E47" s="32" t="s">
        <v>162</v>
      </c>
      <c r="F47" s="44" t="s">
        <v>242</v>
      </c>
      <c r="G47" s="39">
        <v>18</v>
      </c>
      <c r="H47" s="39">
        <v>1</v>
      </c>
      <c r="I47" s="39">
        <v>2010</v>
      </c>
      <c r="J47" s="34">
        <v>25</v>
      </c>
      <c r="K47" s="34">
        <v>124</v>
      </c>
      <c r="L47" s="45">
        <v>0</v>
      </c>
      <c r="M47" s="45">
        <v>5</v>
      </c>
      <c r="N47" s="45">
        <v>0</v>
      </c>
      <c r="O47" s="45">
        <v>3</v>
      </c>
    </row>
    <row r="48" spans="1:15" ht="26.25" customHeight="1">
      <c r="A48" s="8">
        <v>38</v>
      </c>
      <c r="B48" s="32" t="s">
        <v>83</v>
      </c>
      <c r="C48" s="32" t="s">
        <v>201</v>
      </c>
      <c r="D48" s="32" t="s">
        <v>163</v>
      </c>
      <c r="E48" s="32" t="s">
        <v>162</v>
      </c>
      <c r="F48" s="44" t="s">
        <v>243</v>
      </c>
      <c r="G48" s="39">
        <v>29</v>
      </c>
      <c r="H48" s="39">
        <v>3</v>
      </c>
      <c r="I48" s="39">
        <v>2010</v>
      </c>
      <c r="J48" s="34">
        <v>37</v>
      </c>
      <c r="K48" s="34">
        <v>82</v>
      </c>
      <c r="L48" s="45">
        <v>2</v>
      </c>
      <c r="M48" s="45">
        <v>5</v>
      </c>
      <c r="N48" s="45">
        <v>0</v>
      </c>
      <c r="O48" s="45">
        <v>3</v>
      </c>
    </row>
    <row r="49" spans="1:18" ht="26.25" customHeight="1">
      <c r="A49" s="8">
        <v>39</v>
      </c>
      <c r="B49" s="32" t="s">
        <v>47</v>
      </c>
      <c r="C49" s="32" t="s">
        <v>202</v>
      </c>
      <c r="D49" s="32" t="s">
        <v>163</v>
      </c>
      <c r="E49" s="32" t="s">
        <v>162</v>
      </c>
      <c r="F49" s="44" t="s">
        <v>244</v>
      </c>
      <c r="G49" s="39">
        <v>6</v>
      </c>
      <c r="H49" s="39">
        <v>4</v>
      </c>
      <c r="I49" s="39">
        <v>2010</v>
      </c>
      <c r="J49" s="34">
        <v>17</v>
      </c>
      <c r="K49" s="34">
        <v>40</v>
      </c>
      <c r="L49" s="45">
        <v>2</v>
      </c>
      <c r="M49" s="45">
        <v>5</v>
      </c>
      <c r="N49" s="45">
        <v>0</v>
      </c>
      <c r="O49" s="45">
        <v>3</v>
      </c>
    </row>
    <row r="50" spans="1:18" ht="26.25" customHeight="1">
      <c r="A50" s="8">
        <v>40</v>
      </c>
      <c r="B50" s="32" t="s">
        <v>48</v>
      </c>
      <c r="C50" s="32" t="s">
        <v>203</v>
      </c>
      <c r="D50" s="32" t="s">
        <v>163</v>
      </c>
      <c r="E50" s="32" t="s">
        <v>162</v>
      </c>
      <c r="F50" s="44" t="s">
        <v>245</v>
      </c>
      <c r="G50" s="39">
        <v>18</v>
      </c>
      <c r="H50" s="39">
        <v>1</v>
      </c>
      <c r="I50" s="39">
        <v>2010</v>
      </c>
      <c r="J50" s="34">
        <v>36</v>
      </c>
      <c r="K50" s="34">
        <v>96</v>
      </c>
      <c r="L50" s="45">
        <v>2</v>
      </c>
      <c r="M50" s="45">
        <v>5</v>
      </c>
      <c r="N50" s="45">
        <v>0</v>
      </c>
      <c r="O50" s="45">
        <v>3</v>
      </c>
    </row>
    <row r="51" spans="1:18" ht="26.25" customHeight="1">
      <c r="A51" s="85" t="s">
        <v>15</v>
      </c>
      <c r="B51" s="86"/>
      <c r="C51" s="86"/>
      <c r="D51" s="86"/>
      <c r="E51" s="86"/>
      <c r="F51" s="86"/>
      <c r="G51" s="86"/>
      <c r="H51" s="86"/>
      <c r="I51" s="87"/>
      <c r="J51" s="35">
        <f>SUM(J11:J50)</f>
        <v>2313</v>
      </c>
      <c r="K51" s="35">
        <f t="shared" ref="K51:O51" si="0">SUM(K11:K50)</f>
        <v>4949</v>
      </c>
      <c r="L51" s="35">
        <f t="shared" si="0"/>
        <v>64</v>
      </c>
      <c r="M51" s="35">
        <f t="shared" si="0"/>
        <v>197</v>
      </c>
      <c r="N51" s="35">
        <f t="shared" si="0"/>
        <v>21</v>
      </c>
      <c r="O51" s="35">
        <f t="shared" si="0"/>
        <v>113</v>
      </c>
    </row>
    <row r="52" spans="1:18" ht="24" customHeight="1">
      <c r="A52" s="12"/>
      <c r="B52" s="12"/>
      <c r="C52" s="12"/>
      <c r="D52" s="12"/>
      <c r="E52" s="12"/>
      <c r="F52" s="12"/>
      <c r="G52" s="12"/>
      <c r="H52" s="12"/>
      <c r="I52" s="12"/>
      <c r="J52" s="13"/>
      <c r="K52" s="13"/>
      <c r="L52" s="12"/>
      <c r="M52" s="12"/>
      <c r="N52" s="12"/>
      <c r="O52" s="12"/>
    </row>
    <row r="53" spans="1:18" ht="25.5" customHeight="1">
      <c r="A53" s="67" t="s">
        <v>138</v>
      </c>
      <c r="B53" s="67"/>
      <c r="C53" s="50"/>
      <c r="D53" s="50"/>
      <c r="E53" s="50"/>
      <c r="F53" s="50"/>
      <c r="G53" s="50"/>
      <c r="H53" s="50"/>
      <c r="I53" s="29" t="s">
        <v>140</v>
      </c>
      <c r="J53" s="29"/>
      <c r="K53" s="29"/>
      <c r="L53" s="50"/>
      <c r="M53" s="50"/>
      <c r="N53" s="50"/>
      <c r="O53" s="50"/>
      <c r="R53" s="49"/>
    </row>
    <row r="54" spans="1:18" ht="29.25">
      <c r="A54" s="50" t="s">
        <v>255</v>
      </c>
      <c r="B54" s="50"/>
      <c r="C54" s="50"/>
      <c r="D54" s="50"/>
      <c r="E54" s="50"/>
      <c r="F54" s="50"/>
      <c r="G54" s="50"/>
      <c r="H54" s="50"/>
      <c r="I54" s="81" t="s">
        <v>145</v>
      </c>
      <c r="J54" s="81"/>
      <c r="K54" s="81"/>
      <c r="L54" s="81"/>
      <c r="M54" s="81"/>
      <c r="N54" s="81"/>
      <c r="O54" s="50"/>
    </row>
    <row r="55" spans="1:18" ht="25.5">
      <c r="B55" s="10" t="s">
        <v>140</v>
      </c>
      <c r="C55" s="10"/>
      <c r="D55" s="10"/>
      <c r="E55" s="10"/>
      <c r="F55" s="10"/>
      <c r="G55" s="10"/>
      <c r="H55" s="10"/>
      <c r="I55" s="10"/>
      <c r="L55" s="10"/>
      <c r="M55" s="10"/>
      <c r="N55" s="10"/>
      <c r="O55" s="10"/>
    </row>
    <row r="56" spans="1:18" ht="25.5">
      <c r="A56" s="15" t="s">
        <v>139</v>
      </c>
      <c r="B56" s="15"/>
      <c r="C56" s="15"/>
      <c r="D56" s="15"/>
      <c r="E56" s="15"/>
      <c r="F56" s="15"/>
      <c r="G56" s="15"/>
      <c r="H56" s="15"/>
      <c r="I56" s="15"/>
      <c r="J56" s="15"/>
      <c r="L56" s="15"/>
      <c r="M56" s="15"/>
      <c r="N56" s="15"/>
      <c r="O56" s="15"/>
    </row>
  </sheetData>
  <mergeCells count="17">
    <mergeCell ref="I54:N54"/>
    <mergeCell ref="A53:B53"/>
    <mergeCell ref="A7:O7"/>
    <mergeCell ref="A8:O8"/>
    <mergeCell ref="A9:A10"/>
    <mergeCell ref="B9:B10"/>
    <mergeCell ref="A51:I51"/>
    <mergeCell ref="C9:E9"/>
    <mergeCell ref="G9:I9"/>
    <mergeCell ref="J9:K9"/>
    <mergeCell ref="L9:M9"/>
    <mergeCell ref="A6:O6"/>
    <mergeCell ref="A1:O1"/>
    <mergeCell ref="A2:O2"/>
    <mergeCell ref="A3:O3"/>
    <mergeCell ref="A4:O4"/>
    <mergeCell ref="A5:O5"/>
  </mergeCells>
  <pageMargins left="0.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5"/>
  <sheetViews>
    <sheetView topLeftCell="A35" zoomScale="86" zoomScaleNormal="86" workbookViewId="0">
      <selection activeCell="I50" sqref="I50"/>
    </sheetView>
  </sheetViews>
  <sheetFormatPr defaultRowHeight="15"/>
  <cols>
    <col min="1" max="1" width="6.7109375" customWidth="1"/>
    <col min="2" max="2" width="40" customWidth="1"/>
    <col min="3" max="3" width="8.5703125" customWidth="1"/>
    <col min="4" max="4" width="9.140625" customWidth="1"/>
    <col min="5" max="5" width="18.5703125" customWidth="1"/>
    <col min="6" max="6" width="19.7109375" customWidth="1"/>
    <col min="7" max="7" width="20.7109375" customWidth="1"/>
    <col min="8" max="8" width="10.5703125" customWidth="1"/>
    <col min="9" max="9" width="23.5703125" customWidth="1"/>
  </cols>
  <sheetData>
    <row r="1" spans="1:10" ht="30.75" customHeight="1">
      <c r="A1" s="73" t="s">
        <v>146</v>
      </c>
      <c r="B1" s="73"/>
      <c r="C1" s="73"/>
      <c r="D1" s="73"/>
      <c r="E1" s="73"/>
      <c r="F1" s="73"/>
      <c r="G1" s="73"/>
    </row>
    <row r="2" spans="1:10" ht="25.5" customHeight="1">
      <c r="A2" s="74" t="s">
        <v>147</v>
      </c>
      <c r="B2" s="74"/>
      <c r="C2" s="74"/>
      <c r="D2" s="74"/>
      <c r="E2" s="74"/>
      <c r="F2" s="74"/>
      <c r="G2" s="74"/>
    </row>
    <row r="3" spans="1:10" ht="16.5" customHeight="1">
      <c r="A3" s="78" t="s">
        <v>148</v>
      </c>
      <c r="B3" s="78"/>
      <c r="C3" s="78"/>
      <c r="D3" s="78"/>
      <c r="E3" s="78"/>
      <c r="F3" s="78"/>
      <c r="G3" s="78"/>
    </row>
    <row r="4" spans="1:10" ht="25.5" customHeight="1">
      <c r="A4" s="75" t="s">
        <v>0</v>
      </c>
      <c r="B4" s="75"/>
      <c r="C4" s="75"/>
      <c r="D4" s="75"/>
      <c r="E4" s="75"/>
      <c r="F4" s="75"/>
      <c r="G4" s="75"/>
      <c r="J4" s="1"/>
    </row>
    <row r="5" spans="1:10" ht="25.5" customHeight="1">
      <c r="A5" s="76" t="s">
        <v>1</v>
      </c>
      <c r="B5" s="76"/>
      <c r="C5" s="76"/>
      <c r="D5" s="76"/>
      <c r="E5" s="76"/>
      <c r="F5" s="76"/>
      <c r="G5" s="76"/>
    </row>
    <row r="6" spans="1:10" ht="25.5" customHeight="1">
      <c r="A6" s="77" t="s">
        <v>8</v>
      </c>
      <c r="B6" s="77"/>
      <c r="C6" s="77"/>
      <c r="D6" s="77"/>
      <c r="E6" s="77"/>
      <c r="F6" s="77"/>
      <c r="G6" s="77"/>
    </row>
    <row r="7" spans="1:10" ht="32.25" customHeight="1">
      <c r="A7" s="73" t="s">
        <v>9</v>
      </c>
      <c r="B7" s="73"/>
      <c r="C7" s="73"/>
      <c r="D7" s="73"/>
      <c r="E7" s="73"/>
      <c r="F7" s="73"/>
      <c r="G7" s="73"/>
    </row>
    <row r="8" spans="1:10" ht="26.25" customHeight="1">
      <c r="A8" s="79" t="s">
        <v>143</v>
      </c>
      <c r="B8" s="79"/>
      <c r="C8" s="79"/>
      <c r="D8" s="79"/>
      <c r="E8" s="79"/>
      <c r="F8" s="79"/>
      <c r="G8" s="79"/>
    </row>
    <row r="9" spans="1:10" ht="30" customHeight="1">
      <c r="A9" s="72" t="s">
        <v>2</v>
      </c>
      <c r="B9" s="72" t="s">
        <v>3</v>
      </c>
      <c r="C9" s="72" t="s">
        <v>4</v>
      </c>
      <c r="D9" s="72"/>
      <c r="E9" s="21" t="s">
        <v>12</v>
      </c>
      <c r="F9" s="22"/>
      <c r="G9" s="23"/>
      <c r="H9" s="72" t="s">
        <v>149</v>
      </c>
    </row>
    <row r="10" spans="1:10" ht="30" customHeight="1">
      <c r="A10" s="72"/>
      <c r="B10" s="72"/>
      <c r="C10" s="31" t="s">
        <v>14</v>
      </c>
      <c r="D10" s="31" t="s">
        <v>15</v>
      </c>
      <c r="E10" s="31" t="s">
        <v>11</v>
      </c>
      <c r="F10" s="31" t="s">
        <v>133</v>
      </c>
      <c r="G10" s="31" t="s">
        <v>144</v>
      </c>
      <c r="H10" s="72"/>
    </row>
    <row r="11" spans="1:10" ht="26.25" customHeight="1">
      <c r="A11" s="8">
        <v>1</v>
      </c>
      <c r="B11" s="24" t="s">
        <v>19</v>
      </c>
      <c r="C11" s="25">
        <v>223</v>
      </c>
      <c r="D11" s="25">
        <v>429</v>
      </c>
      <c r="E11" s="25">
        <v>31450000</v>
      </c>
      <c r="F11" s="25">
        <v>363428200</v>
      </c>
      <c r="G11" s="25">
        <f>476664000+212000000</f>
        <v>688664000</v>
      </c>
      <c r="H11" s="27"/>
    </row>
    <row r="12" spans="1:10" ht="26.25" customHeight="1">
      <c r="A12" s="8">
        <v>2</v>
      </c>
      <c r="B12" s="24" t="s">
        <v>20</v>
      </c>
      <c r="C12" s="25">
        <v>38</v>
      </c>
      <c r="D12" s="25">
        <v>66</v>
      </c>
      <c r="E12" s="25">
        <v>8450000</v>
      </c>
      <c r="F12" s="25">
        <v>66281700</v>
      </c>
      <c r="G12" s="25">
        <v>75166400</v>
      </c>
      <c r="H12" s="28">
        <v>2016</v>
      </c>
    </row>
    <row r="13" spans="1:10" ht="26.25" customHeight="1">
      <c r="A13" s="8">
        <v>3</v>
      </c>
      <c r="B13" s="24" t="s">
        <v>88</v>
      </c>
      <c r="C13" s="25">
        <v>29</v>
      </c>
      <c r="D13" s="25">
        <v>72</v>
      </c>
      <c r="E13" s="25">
        <v>22200000</v>
      </c>
      <c r="F13" s="25">
        <v>22200000</v>
      </c>
      <c r="G13" s="25">
        <v>22200000</v>
      </c>
      <c r="H13" s="27" t="s">
        <v>142</v>
      </c>
    </row>
    <row r="14" spans="1:10" ht="26.25" customHeight="1">
      <c r="A14" s="8">
        <v>4</v>
      </c>
      <c r="B14" s="24" t="s">
        <v>17</v>
      </c>
      <c r="C14" s="25">
        <v>87</v>
      </c>
      <c r="D14" s="25">
        <v>155</v>
      </c>
      <c r="E14" s="25">
        <f>319*50000</f>
        <v>15950000</v>
      </c>
      <c r="F14" s="25">
        <v>93548700</v>
      </c>
      <c r="G14" s="25">
        <v>109695300</v>
      </c>
      <c r="H14" s="28">
        <v>2016</v>
      </c>
    </row>
    <row r="15" spans="1:10" ht="26.25" customHeight="1">
      <c r="A15" s="8">
        <v>5</v>
      </c>
      <c r="B15" s="24" t="s">
        <v>21</v>
      </c>
      <c r="C15" s="25">
        <v>63</v>
      </c>
      <c r="D15" s="25">
        <v>137</v>
      </c>
      <c r="E15" s="25">
        <v>33200000</v>
      </c>
      <c r="F15" s="25">
        <v>285650800</v>
      </c>
      <c r="G15" s="25">
        <f>206476100+142218800</f>
        <v>348694900</v>
      </c>
      <c r="H15" s="27"/>
    </row>
    <row r="16" spans="1:10" ht="26.25" customHeight="1">
      <c r="A16" s="8">
        <v>6</v>
      </c>
      <c r="B16" s="24" t="s">
        <v>22</v>
      </c>
      <c r="C16" s="25">
        <v>43</v>
      </c>
      <c r="D16" s="25">
        <v>235</v>
      </c>
      <c r="E16" s="25">
        <f>2383*100000</f>
        <v>238300000</v>
      </c>
      <c r="F16" s="25">
        <v>344675900</v>
      </c>
      <c r="G16" s="25">
        <v>348995900</v>
      </c>
      <c r="H16" s="28">
        <v>2016</v>
      </c>
    </row>
    <row r="17" spans="1:8" ht="26.25" customHeight="1">
      <c r="A17" s="8">
        <v>7</v>
      </c>
      <c r="B17" s="24" t="s">
        <v>18</v>
      </c>
      <c r="C17" s="25">
        <v>29</v>
      </c>
      <c r="D17" s="25">
        <v>99</v>
      </c>
      <c r="E17" s="25">
        <v>97800000</v>
      </c>
      <c r="F17" s="25">
        <v>11264700</v>
      </c>
      <c r="G17" s="25">
        <v>256459400</v>
      </c>
      <c r="H17" s="28">
        <v>2016</v>
      </c>
    </row>
    <row r="18" spans="1:8" ht="26.25" customHeight="1">
      <c r="A18" s="8">
        <v>8</v>
      </c>
      <c r="B18" s="24" t="s">
        <v>23</v>
      </c>
      <c r="C18" s="25">
        <v>227</v>
      </c>
      <c r="D18" s="25">
        <v>428</v>
      </c>
      <c r="E18" s="25">
        <v>27800000</v>
      </c>
      <c r="F18" s="25">
        <v>427921900</v>
      </c>
      <c r="G18" s="25">
        <v>493644500</v>
      </c>
      <c r="H18" s="28">
        <v>2016</v>
      </c>
    </row>
    <row r="19" spans="1:8" ht="26.25" customHeight="1">
      <c r="A19" s="8">
        <v>9</v>
      </c>
      <c r="B19" s="24" t="s">
        <v>49</v>
      </c>
      <c r="C19" s="25">
        <v>14</v>
      </c>
      <c r="D19" s="25">
        <v>126</v>
      </c>
      <c r="E19" s="25">
        <v>7370000</v>
      </c>
      <c r="F19" s="25">
        <v>8129200</v>
      </c>
      <c r="G19" s="25">
        <v>8129200</v>
      </c>
      <c r="H19" s="27"/>
    </row>
    <row r="20" spans="1:8" ht="26.25" customHeight="1">
      <c r="A20" s="8">
        <v>10</v>
      </c>
      <c r="B20" s="24" t="s">
        <v>24</v>
      </c>
      <c r="C20" s="25">
        <v>51</v>
      </c>
      <c r="D20" s="25">
        <v>90</v>
      </c>
      <c r="E20" s="25">
        <v>37350000</v>
      </c>
      <c r="F20" s="25">
        <v>363351700</v>
      </c>
      <c r="G20" s="25">
        <v>386046000</v>
      </c>
      <c r="H20" s="27"/>
    </row>
    <row r="21" spans="1:8" ht="26.25" customHeight="1">
      <c r="A21" s="8">
        <v>11</v>
      </c>
      <c r="B21" s="24" t="s">
        <v>25</v>
      </c>
      <c r="C21" s="25">
        <v>73</v>
      </c>
      <c r="D21" s="25">
        <v>119</v>
      </c>
      <c r="E21" s="25">
        <v>6950000</v>
      </c>
      <c r="F21" s="25">
        <v>45704500</v>
      </c>
      <c r="G21" s="25">
        <v>45704500</v>
      </c>
      <c r="H21" s="27" t="s">
        <v>142</v>
      </c>
    </row>
    <row r="22" spans="1:8" ht="26.25" customHeight="1">
      <c r="A22" s="8">
        <v>12</v>
      </c>
      <c r="B22" s="24" t="s">
        <v>26</v>
      </c>
      <c r="C22" s="25">
        <v>23</v>
      </c>
      <c r="D22" s="25">
        <v>64</v>
      </c>
      <c r="E22" s="25">
        <v>3050000</v>
      </c>
      <c r="F22" s="25">
        <v>64789600</v>
      </c>
      <c r="G22" s="25">
        <v>64789600</v>
      </c>
      <c r="H22" s="27" t="s">
        <v>142</v>
      </c>
    </row>
    <row r="23" spans="1:8" ht="26.25" customHeight="1">
      <c r="A23" s="8">
        <v>13</v>
      </c>
      <c r="B23" s="24" t="s">
        <v>27</v>
      </c>
      <c r="C23" s="25">
        <v>59</v>
      </c>
      <c r="D23" s="25">
        <v>97</v>
      </c>
      <c r="E23" s="25">
        <v>103900000</v>
      </c>
      <c r="F23" s="25">
        <v>156642400</v>
      </c>
      <c r="G23" s="25">
        <v>231296600</v>
      </c>
      <c r="H23" s="27"/>
    </row>
    <row r="24" spans="1:8" ht="26.25" customHeight="1">
      <c r="A24" s="8">
        <v>14</v>
      </c>
      <c r="B24" s="24" t="s">
        <v>28</v>
      </c>
      <c r="C24" s="25">
        <v>31</v>
      </c>
      <c r="D24" s="25">
        <v>67</v>
      </c>
      <c r="E24" s="25">
        <f>337*50000</f>
        <v>16850000</v>
      </c>
      <c r="F24" s="25">
        <v>61231100</v>
      </c>
      <c r="G24" s="25">
        <v>66277500</v>
      </c>
      <c r="H24" s="27">
        <v>2016</v>
      </c>
    </row>
    <row r="25" spans="1:8" ht="26.25" customHeight="1">
      <c r="A25" s="8">
        <v>15</v>
      </c>
      <c r="B25" s="24" t="s">
        <v>29</v>
      </c>
      <c r="C25" s="25">
        <v>72</v>
      </c>
      <c r="D25" s="25">
        <v>136</v>
      </c>
      <c r="E25" s="25">
        <v>82750000</v>
      </c>
      <c r="F25" s="25">
        <v>205141300</v>
      </c>
      <c r="G25" s="25">
        <v>284375600</v>
      </c>
      <c r="H25" s="27"/>
    </row>
    <row r="26" spans="1:8" ht="26.25" customHeight="1">
      <c r="A26" s="8">
        <v>16</v>
      </c>
      <c r="B26" s="24" t="s">
        <v>30</v>
      </c>
      <c r="C26" s="25">
        <v>52</v>
      </c>
      <c r="D26" s="25">
        <v>98</v>
      </c>
      <c r="E26" s="25">
        <v>73950000</v>
      </c>
      <c r="F26" s="25">
        <v>259875700</v>
      </c>
      <c r="G26" s="25">
        <v>259875700</v>
      </c>
      <c r="H26" s="27"/>
    </row>
    <row r="27" spans="1:8" ht="26.25" customHeight="1">
      <c r="A27" s="8">
        <v>17</v>
      </c>
      <c r="B27" s="24" t="s">
        <v>31</v>
      </c>
      <c r="C27" s="25">
        <v>241</v>
      </c>
      <c r="D27" s="25">
        <v>451</v>
      </c>
      <c r="E27" s="25">
        <v>130100000</v>
      </c>
      <c r="F27" s="25">
        <v>446296300</v>
      </c>
      <c r="G27" s="25">
        <f>482648400+62621300+60000000</f>
        <v>605269700</v>
      </c>
      <c r="H27" s="27"/>
    </row>
    <row r="28" spans="1:8" ht="26.25" customHeight="1">
      <c r="A28" s="8">
        <v>18</v>
      </c>
      <c r="B28" s="24" t="s">
        <v>32</v>
      </c>
      <c r="C28" s="25">
        <v>185</v>
      </c>
      <c r="D28" s="25">
        <v>343</v>
      </c>
      <c r="E28" s="25">
        <v>68199600</v>
      </c>
      <c r="F28" s="25">
        <v>251393700</v>
      </c>
      <c r="G28" s="25">
        <v>266331100</v>
      </c>
      <c r="H28" s="27"/>
    </row>
    <row r="29" spans="1:8" ht="26.25" customHeight="1">
      <c r="A29" s="8">
        <v>19</v>
      </c>
      <c r="B29" s="24" t="s">
        <v>33</v>
      </c>
      <c r="C29" s="25">
        <v>75</v>
      </c>
      <c r="D29" s="25">
        <v>165</v>
      </c>
      <c r="E29" s="25">
        <v>17600000</v>
      </c>
      <c r="F29" s="25">
        <v>201110600</v>
      </c>
      <c r="G29" s="25">
        <v>201110600</v>
      </c>
      <c r="H29" s="27" t="s">
        <v>142</v>
      </c>
    </row>
    <row r="30" spans="1:8" ht="26.25" customHeight="1">
      <c r="A30" s="8">
        <v>20</v>
      </c>
      <c r="B30" s="24" t="s">
        <v>34</v>
      </c>
      <c r="C30" s="25">
        <v>131</v>
      </c>
      <c r="D30" s="25">
        <v>216</v>
      </c>
      <c r="E30" s="25">
        <v>16050000</v>
      </c>
      <c r="F30" s="25">
        <v>173371400</v>
      </c>
      <c r="G30" s="25">
        <v>210731900</v>
      </c>
      <c r="H30" s="27"/>
    </row>
    <row r="31" spans="1:8" ht="26.25" customHeight="1">
      <c r="A31" s="8">
        <v>21</v>
      </c>
      <c r="B31" s="24" t="s">
        <v>35</v>
      </c>
      <c r="C31" s="25">
        <v>36</v>
      </c>
      <c r="D31" s="25">
        <v>88</v>
      </c>
      <c r="E31" s="25">
        <v>16400000</v>
      </c>
      <c r="F31" s="25">
        <v>64916800</v>
      </c>
      <c r="G31" s="25">
        <v>64916800</v>
      </c>
      <c r="H31" s="27">
        <v>2016</v>
      </c>
    </row>
    <row r="32" spans="1:8" ht="26.25" customHeight="1">
      <c r="A32" s="8">
        <v>22</v>
      </c>
      <c r="B32" s="24" t="s">
        <v>134</v>
      </c>
      <c r="C32" s="25">
        <v>33</v>
      </c>
      <c r="D32" s="25">
        <v>66</v>
      </c>
      <c r="E32" s="25">
        <f>67*50000</f>
        <v>3350000</v>
      </c>
      <c r="F32" s="25">
        <v>35612400</v>
      </c>
      <c r="G32" s="25">
        <v>37128500</v>
      </c>
      <c r="H32" s="27" t="s">
        <v>142</v>
      </c>
    </row>
    <row r="33" spans="1:8" ht="26.25" customHeight="1">
      <c r="A33" s="8">
        <v>23</v>
      </c>
      <c r="B33" s="24" t="s">
        <v>16</v>
      </c>
      <c r="C33" s="25">
        <v>41</v>
      </c>
      <c r="D33" s="25">
        <v>95</v>
      </c>
      <c r="E33" s="25">
        <v>4800000</v>
      </c>
      <c r="F33" s="25">
        <v>70679500</v>
      </c>
      <c r="G33" s="25">
        <v>70679500</v>
      </c>
      <c r="H33" s="27" t="s">
        <v>142</v>
      </c>
    </row>
    <row r="34" spans="1:8" ht="26.25" customHeight="1">
      <c r="A34" s="8">
        <v>24</v>
      </c>
      <c r="B34" s="24" t="s">
        <v>36</v>
      </c>
      <c r="C34" s="25">
        <v>45</v>
      </c>
      <c r="D34" s="25">
        <v>78</v>
      </c>
      <c r="E34" s="25">
        <v>8050000</v>
      </c>
      <c r="F34" s="25">
        <v>103227500</v>
      </c>
      <c r="G34" s="25">
        <f>115920200+56000000</f>
        <v>171920200</v>
      </c>
      <c r="H34" s="27"/>
    </row>
    <row r="35" spans="1:8" ht="26.25" customHeight="1">
      <c r="A35" s="8">
        <v>25</v>
      </c>
      <c r="B35" s="24" t="s">
        <v>37</v>
      </c>
      <c r="C35" s="25">
        <v>17</v>
      </c>
      <c r="D35" s="25">
        <v>46</v>
      </c>
      <c r="E35" s="25">
        <v>2300000</v>
      </c>
      <c r="F35" s="25">
        <v>44769500</v>
      </c>
      <c r="G35" s="25">
        <v>48335100</v>
      </c>
      <c r="H35" s="27"/>
    </row>
    <row r="36" spans="1:8" ht="26.25" customHeight="1">
      <c r="A36" s="8">
        <v>26</v>
      </c>
      <c r="B36" s="24" t="s">
        <v>72</v>
      </c>
      <c r="C36" s="25">
        <v>17</v>
      </c>
      <c r="D36" s="25">
        <v>41</v>
      </c>
      <c r="E36" s="25">
        <v>10750000</v>
      </c>
      <c r="F36" s="25">
        <v>74440400</v>
      </c>
      <c r="G36" s="25">
        <v>91456200</v>
      </c>
      <c r="H36" s="27"/>
    </row>
    <row r="37" spans="1:8" ht="26.25" customHeight="1">
      <c r="A37" s="8">
        <v>27</v>
      </c>
      <c r="B37" s="24" t="s">
        <v>38</v>
      </c>
      <c r="C37" s="25">
        <v>32</v>
      </c>
      <c r="D37" s="25">
        <v>71</v>
      </c>
      <c r="E37" s="25">
        <v>7100000</v>
      </c>
      <c r="F37" s="25">
        <v>63996400</v>
      </c>
      <c r="G37" s="25">
        <v>75091900</v>
      </c>
      <c r="H37" s="27"/>
    </row>
    <row r="38" spans="1:8" ht="26.25" customHeight="1">
      <c r="A38" s="8">
        <v>28</v>
      </c>
      <c r="B38" s="24" t="s">
        <v>39</v>
      </c>
      <c r="C38" s="25">
        <v>23</v>
      </c>
      <c r="D38" s="25">
        <v>51</v>
      </c>
      <c r="E38" s="25">
        <v>4150000</v>
      </c>
      <c r="F38" s="25">
        <v>48476300</v>
      </c>
      <c r="G38" s="25">
        <v>48476300</v>
      </c>
      <c r="H38" s="27" t="s">
        <v>142</v>
      </c>
    </row>
    <row r="39" spans="1:8" ht="26.25" customHeight="1">
      <c r="A39" s="8">
        <v>29</v>
      </c>
      <c r="B39" s="24" t="s">
        <v>40</v>
      </c>
      <c r="C39" s="25">
        <v>34</v>
      </c>
      <c r="D39" s="25">
        <v>71</v>
      </c>
      <c r="E39" s="25">
        <v>10100000</v>
      </c>
      <c r="F39" s="25">
        <v>92380000</v>
      </c>
      <c r="G39" s="25">
        <v>99551700</v>
      </c>
      <c r="H39" s="27"/>
    </row>
    <row r="40" spans="1:8" ht="26.25" customHeight="1">
      <c r="A40" s="8">
        <v>30</v>
      </c>
      <c r="B40" s="24" t="s">
        <v>76</v>
      </c>
      <c r="C40" s="25">
        <v>43</v>
      </c>
      <c r="D40" s="25">
        <v>90</v>
      </c>
      <c r="E40" s="25">
        <v>10350000</v>
      </c>
      <c r="F40" s="25">
        <v>77670800</v>
      </c>
      <c r="G40" s="25">
        <v>190361400</v>
      </c>
      <c r="H40" s="27"/>
    </row>
    <row r="41" spans="1:8" ht="26.25" customHeight="1">
      <c r="A41" s="8">
        <v>31</v>
      </c>
      <c r="B41" s="24" t="s">
        <v>41</v>
      </c>
      <c r="C41" s="25">
        <v>23</v>
      </c>
      <c r="D41" s="25">
        <v>43</v>
      </c>
      <c r="E41" s="25">
        <v>2790000</v>
      </c>
      <c r="F41" s="25">
        <v>29900000</v>
      </c>
      <c r="G41" s="25">
        <v>29900000</v>
      </c>
      <c r="H41" s="27"/>
    </row>
    <row r="42" spans="1:8" ht="26.25" customHeight="1">
      <c r="A42" s="8">
        <v>32</v>
      </c>
      <c r="B42" s="24" t="s">
        <v>42</v>
      </c>
      <c r="C42" s="25">
        <v>15</v>
      </c>
      <c r="D42" s="25">
        <v>50</v>
      </c>
      <c r="E42" s="25">
        <v>3000000</v>
      </c>
      <c r="F42" s="25">
        <v>28992000</v>
      </c>
      <c r="G42" s="25">
        <v>28992000</v>
      </c>
      <c r="H42" s="27" t="s">
        <v>142</v>
      </c>
    </row>
    <row r="43" spans="1:8" ht="26.25" customHeight="1">
      <c r="A43" s="8">
        <v>33</v>
      </c>
      <c r="B43" s="24" t="s">
        <v>43</v>
      </c>
      <c r="C43" s="25">
        <v>32</v>
      </c>
      <c r="D43" s="25">
        <v>73</v>
      </c>
      <c r="E43" s="25">
        <v>17000000</v>
      </c>
      <c r="F43" s="25">
        <v>80568600</v>
      </c>
      <c r="G43" s="25">
        <v>94149900</v>
      </c>
      <c r="H43" s="27"/>
    </row>
    <row r="44" spans="1:8" ht="26.25" customHeight="1">
      <c r="A44" s="8">
        <v>34</v>
      </c>
      <c r="B44" s="24" t="s">
        <v>44</v>
      </c>
      <c r="C44" s="25">
        <v>18</v>
      </c>
      <c r="D44" s="25">
        <v>52</v>
      </c>
      <c r="E44" s="25">
        <v>1530000</v>
      </c>
      <c r="F44" s="25">
        <v>57123800</v>
      </c>
      <c r="G44" s="25">
        <v>57123800</v>
      </c>
      <c r="H44" s="27" t="s">
        <v>142</v>
      </c>
    </row>
    <row r="45" spans="1:8" ht="26.25" customHeight="1">
      <c r="A45" s="8">
        <v>35</v>
      </c>
      <c r="B45" s="24" t="s">
        <v>45</v>
      </c>
      <c r="C45" s="25">
        <v>27</v>
      </c>
      <c r="D45" s="25">
        <v>54</v>
      </c>
      <c r="E45" s="25">
        <v>2400000</v>
      </c>
      <c r="F45" s="25">
        <v>80957100</v>
      </c>
      <c r="G45" s="25">
        <v>80957100</v>
      </c>
      <c r="H45" s="27"/>
    </row>
    <row r="46" spans="1:8" ht="26.25" customHeight="1">
      <c r="A46" s="8">
        <v>36</v>
      </c>
      <c r="B46" s="24" t="s">
        <v>46</v>
      </c>
      <c r="C46" s="25">
        <v>25</v>
      </c>
      <c r="D46" s="25">
        <v>124</v>
      </c>
      <c r="E46" s="25">
        <v>4856000</v>
      </c>
      <c r="F46" s="25">
        <v>48122700</v>
      </c>
      <c r="G46" s="25">
        <v>48122700</v>
      </c>
      <c r="H46" s="27"/>
    </row>
    <row r="47" spans="1:8" ht="26.25" customHeight="1">
      <c r="A47" s="8">
        <v>37</v>
      </c>
      <c r="B47" s="24" t="s">
        <v>83</v>
      </c>
      <c r="C47" s="25">
        <v>37</v>
      </c>
      <c r="D47" s="25">
        <v>82</v>
      </c>
      <c r="E47" s="25">
        <v>4700000</v>
      </c>
      <c r="F47" s="25">
        <v>64996400</v>
      </c>
      <c r="G47" s="25">
        <v>64996400</v>
      </c>
      <c r="H47" s="27"/>
    </row>
    <row r="48" spans="1:8" ht="26.25" customHeight="1">
      <c r="A48" s="8">
        <v>38</v>
      </c>
      <c r="B48" s="24" t="s">
        <v>47</v>
      </c>
      <c r="C48" s="25">
        <v>17</v>
      </c>
      <c r="D48" s="25">
        <v>40</v>
      </c>
      <c r="E48" s="25">
        <f>81*50000</f>
        <v>4050000</v>
      </c>
      <c r="F48" s="25">
        <v>59614800</v>
      </c>
      <c r="G48" s="25">
        <v>59614800</v>
      </c>
      <c r="H48" s="27">
        <v>2016</v>
      </c>
    </row>
    <row r="49" spans="1:8" ht="26.25" customHeight="1">
      <c r="A49" s="8">
        <v>39</v>
      </c>
      <c r="B49" s="24" t="s">
        <v>48</v>
      </c>
      <c r="C49" s="25">
        <v>36</v>
      </c>
      <c r="D49" s="25">
        <v>96</v>
      </c>
      <c r="E49" s="25">
        <v>16700000</v>
      </c>
      <c r="F49" s="25">
        <v>229516300</v>
      </c>
      <c r="G49" s="25">
        <v>365142400</v>
      </c>
      <c r="H49" s="27"/>
    </row>
    <row r="50" spans="1:8" ht="26.25" customHeight="1">
      <c r="A50" s="70" t="s">
        <v>15</v>
      </c>
      <c r="B50" s="71"/>
      <c r="C50" s="26">
        <f>SUM(C11:C49)</f>
        <v>2297</v>
      </c>
      <c r="D50" s="26">
        <f t="shared" ref="D50:G50" si="0">SUM(D11:D49)</f>
        <v>4904</v>
      </c>
      <c r="E50" s="26">
        <f t="shared" si="0"/>
        <v>1173645600</v>
      </c>
      <c r="F50" s="26">
        <f t="shared" si="0"/>
        <v>5207970700</v>
      </c>
      <c r="G50" s="26">
        <f t="shared" si="0"/>
        <v>6700375100</v>
      </c>
      <c r="H50" s="27"/>
    </row>
    <row r="51" spans="1:8" ht="24" customHeight="1">
      <c r="A51" s="12"/>
      <c r="B51" s="12"/>
      <c r="C51" s="13"/>
      <c r="D51" s="13"/>
      <c r="E51" s="13"/>
      <c r="F51" s="13"/>
      <c r="G51" s="13"/>
    </row>
    <row r="52" spans="1:8" ht="25.5" customHeight="1">
      <c r="A52" s="67" t="s">
        <v>138</v>
      </c>
      <c r="B52" s="67"/>
      <c r="C52" s="67"/>
      <c r="F52" s="93" t="s">
        <v>140</v>
      </c>
      <c r="G52" s="93"/>
      <c r="H52" s="93"/>
    </row>
    <row r="53" spans="1:8" ht="29.25">
      <c r="A53" s="67" t="s">
        <v>137</v>
      </c>
      <c r="B53" s="67"/>
      <c r="C53" s="67"/>
      <c r="F53" s="29"/>
      <c r="G53" s="30" t="s">
        <v>145</v>
      </c>
      <c r="H53" s="29"/>
    </row>
    <row r="54" spans="1:8" ht="25.5">
      <c r="B54" s="10" t="s">
        <v>140</v>
      </c>
    </row>
    <row r="55" spans="1:8" ht="25.5">
      <c r="A55" s="15" t="s">
        <v>139</v>
      </c>
      <c r="B55" s="15"/>
      <c r="C55" s="15"/>
    </row>
  </sheetData>
  <mergeCells count="16">
    <mergeCell ref="A6:G6"/>
    <mergeCell ref="A1:G1"/>
    <mergeCell ref="A2:G2"/>
    <mergeCell ref="A3:G3"/>
    <mergeCell ref="A4:G4"/>
    <mergeCell ref="A5:G5"/>
    <mergeCell ref="A50:B50"/>
    <mergeCell ref="A52:C52"/>
    <mergeCell ref="F52:H52"/>
    <mergeCell ref="A53:C53"/>
    <mergeCell ref="A7:G7"/>
    <mergeCell ref="A8:G8"/>
    <mergeCell ref="A9:A10"/>
    <mergeCell ref="B9:B10"/>
    <mergeCell ref="C9:D9"/>
    <mergeCell ref="H9:H10"/>
  </mergeCells>
  <pageMargins left="0.25" right="0.25" top="0.75" bottom="0.75" header="0.3" footer="0.3"/>
  <pageSetup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shapeId="3073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219075</xdr:rowOff>
              </from>
              <to>
                <xdr:col>1</xdr:col>
                <xdr:colOff>666750</xdr:colOff>
                <xdr:row>3</xdr:row>
                <xdr:rowOff>0</xdr:rowOff>
              </to>
            </anchor>
          </objectPr>
        </oleObject>
      </mc:Choice>
      <mc:Fallback>
        <oleObject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6"/>
  <sheetViews>
    <sheetView zoomScale="89" zoomScaleNormal="89" workbookViewId="0">
      <selection activeCell="B11" sqref="B11"/>
    </sheetView>
  </sheetViews>
  <sheetFormatPr defaultRowHeight="15"/>
  <cols>
    <col min="1" max="1" width="6" customWidth="1"/>
    <col min="2" max="2" width="31.140625" customWidth="1"/>
    <col min="3" max="3" width="7" customWidth="1"/>
    <col min="4" max="4" width="8.5703125" customWidth="1"/>
    <col min="5" max="5" width="13.5703125" customWidth="1"/>
    <col min="6" max="6" width="11.28515625" customWidth="1"/>
    <col min="7" max="7" width="13.7109375" customWidth="1"/>
    <col min="8" max="8" width="13" customWidth="1"/>
    <col min="9" max="9" width="18.7109375" customWidth="1"/>
  </cols>
  <sheetData>
    <row r="1" spans="1:11" ht="30.75" customHeight="1">
      <c r="A1" s="73" t="s">
        <v>271</v>
      </c>
      <c r="B1" s="73"/>
      <c r="C1" s="73"/>
      <c r="D1" s="73"/>
      <c r="E1" s="73"/>
      <c r="F1" s="73"/>
      <c r="G1" s="73"/>
      <c r="H1" s="73"/>
      <c r="I1" s="73"/>
    </row>
    <row r="2" spans="1:11" ht="25.5" customHeight="1">
      <c r="A2" s="80" t="s">
        <v>270</v>
      </c>
      <c r="B2" s="74"/>
      <c r="C2" s="74"/>
      <c r="D2" s="74"/>
      <c r="E2" s="74"/>
      <c r="F2" s="74"/>
      <c r="G2" s="74"/>
      <c r="H2" s="74"/>
      <c r="I2" s="74"/>
    </row>
    <row r="3" spans="1:11" ht="16.5" customHeight="1">
      <c r="A3" s="94" t="s">
        <v>247</v>
      </c>
      <c r="B3" s="94"/>
      <c r="C3" s="94"/>
      <c r="D3" s="94"/>
      <c r="E3" s="94"/>
      <c r="F3" s="94"/>
      <c r="G3" s="94"/>
      <c r="H3" s="94"/>
      <c r="I3" s="94"/>
    </row>
    <row r="4" spans="1:11" ht="25.5" customHeight="1">
      <c r="A4" s="75" t="s">
        <v>0</v>
      </c>
      <c r="B4" s="75"/>
      <c r="C4" s="75"/>
      <c r="D4" s="75"/>
      <c r="E4" s="75"/>
      <c r="F4" s="75"/>
      <c r="G4" s="75"/>
      <c r="H4" s="75"/>
      <c r="I4" s="75"/>
      <c r="K4" s="1"/>
    </row>
    <row r="5" spans="1:11" ht="25.5" customHeight="1">
      <c r="A5" s="76" t="s">
        <v>1</v>
      </c>
      <c r="B5" s="76"/>
      <c r="C5" s="76"/>
      <c r="D5" s="76"/>
      <c r="E5" s="76"/>
      <c r="F5" s="76"/>
      <c r="G5" s="76"/>
      <c r="H5" s="76"/>
      <c r="I5" s="76"/>
    </row>
    <row r="6" spans="1:11" ht="25.5" customHeight="1">
      <c r="A6" s="77" t="s">
        <v>8</v>
      </c>
      <c r="B6" s="77"/>
      <c r="C6" s="77"/>
      <c r="D6" s="77"/>
      <c r="E6" s="77"/>
      <c r="F6" s="77"/>
      <c r="G6" s="77"/>
      <c r="H6" s="77"/>
      <c r="I6" s="77"/>
    </row>
    <row r="7" spans="1:11" ht="32.25" customHeight="1">
      <c r="A7" s="73" t="s">
        <v>9</v>
      </c>
      <c r="B7" s="73"/>
      <c r="C7" s="73"/>
      <c r="D7" s="73"/>
      <c r="E7" s="73"/>
      <c r="F7" s="73"/>
      <c r="G7" s="73"/>
      <c r="H7" s="73"/>
      <c r="I7" s="73"/>
    </row>
    <row r="8" spans="1:11" ht="26.25" customHeight="1">
      <c r="A8" s="82" t="s">
        <v>150</v>
      </c>
      <c r="B8" s="82"/>
      <c r="C8" s="82"/>
      <c r="D8" s="82"/>
      <c r="E8" s="82"/>
      <c r="F8" s="82"/>
      <c r="G8" s="82"/>
      <c r="H8" s="82"/>
      <c r="I8" s="82"/>
    </row>
    <row r="9" spans="1:11" ht="30" customHeight="1">
      <c r="A9" s="83" t="s">
        <v>2</v>
      </c>
      <c r="B9" s="83" t="s">
        <v>3</v>
      </c>
      <c r="C9" s="88" t="s">
        <v>204</v>
      </c>
      <c r="D9" s="89"/>
      <c r="E9" s="90"/>
      <c r="F9" s="95" t="s">
        <v>208</v>
      </c>
      <c r="G9" s="96"/>
      <c r="H9" s="97"/>
      <c r="I9" s="98" t="s">
        <v>144</v>
      </c>
    </row>
    <row r="10" spans="1:11" ht="30" customHeight="1">
      <c r="A10" s="84"/>
      <c r="B10" s="84"/>
      <c r="C10" s="46" t="s">
        <v>205</v>
      </c>
      <c r="D10" s="46" t="s">
        <v>207</v>
      </c>
      <c r="E10" s="46" t="s">
        <v>206</v>
      </c>
      <c r="F10" s="46" t="s">
        <v>210</v>
      </c>
      <c r="G10" s="46" t="s">
        <v>211</v>
      </c>
      <c r="H10" s="46" t="s">
        <v>209</v>
      </c>
      <c r="I10" s="99"/>
    </row>
    <row r="11" spans="1:11" ht="26.25" customHeight="1">
      <c r="A11" s="8">
        <v>1</v>
      </c>
      <c r="B11" s="32" t="s">
        <v>19</v>
      </c>
      <c r="C11" s="38">
        <f>E11/D11</f>
        <v>629</v>
      </c>
      <c r="D11" s="38">
        <v>50000</v>
      </c>
      <c r="E11" s="38">
        <v>31450000</v>
      </c>
      <c r="F11" s="38">
        <v>1500000</v>
      </c>
      <c r="G11" s="38">
        <v>144452000</v>
      </c>
      <c r="H11" s="38">
        <v>363428200</v>
      </c>
      <c r="I11" s="38">
        <f>476664000+212000000</f>
        <v>688664000</v>
      </c>
    </row>
    <row r="12" spans="1:11" ht="26.25" customHeight="1">
      <c r="A12" s="8">
        <v>2</v>
      </c>
      <c r="B12" s="32" t="s">
        <v>20</v>
      </c>
      <c r="C12" s="38">
        <f t="shared" ref="C12:C50" si="0">E12/D12</f>
        <v>169</v>
      </c>
      <c r="D12" s="38">
        <v>50000</v>
      </c>
      <c r="E12" s="38">
        <v>8450000</v>
      </c>
      <c r="F12" s="38"/>
      <c r="G12" s="38">
        <v>22384800</v>
      </c>
      <c r="H12" s="38">
        <v>66281700</v>
      </c>
      <c r="I12" s="38">
        <v>75166400</v>
      </c>
    </row>
    <row r="13" spans="1:11" ht="26.25" customHeight="1">
      <c r="A13" s="8">
        <v>3</v>
      </c>
      <c r="B13" s="32" t="s">
        <v>88</v>
      </c>
      <c r="C13" s="38">
        <f t="shared" si="0"/>
        <v>222</v>
      </c>
      <c r="D13" s="38">
        <v>100000</v>
      </c>
      <c r="E13" s="38">
        <v>22200000</v>
      </c>
      <c r="F13" s="38"/>
      <c r="G13" s="38"/>
      <c r="H13" s="38">
        <v>22200000</v>
      </c>
      <c r="I13" s="38">
        <v>22200000</v>
      </c>
    </row>
    <row r="14" spans="1:11" ht="26.25" customHeight="1">
      <c r="A14" s="53">
        <v>4</v>
      </c>
      <c r="B14" s="54" t="s">
        <v>164</v>
      </c>
      <c r="C14" s="60">
        <v>104</v>
      </c>
      <c r="D14" s="60">
        <v>100000</v>
      </c>
      <c r="E14" s="60">
        <f>D14*C14</f>
        <v>10400000</v>
      </c>
      <c r="F14" s="60"/>
      <c r="G14" s="60"/>
      <c r="H14" s="60"/>
      <c r="I14" s="60">
        <v>10400000</v>
      </c>
    </row>
    <row r="15" spans="1:11" ht="26.25" customHeight="1">
      <c r="A15" s="8">
        <v>5</v>
      </c>
      <c r="B15" s="32" t="s">
        <v>17</v>
      </c>
      <c r="C15" s="38">
        <f t="shared" si="0"/>
        <v>319</v>
      </c>
      <c r="D15" s="38">
        <v>50000</v>
      </c>
      <c r="E15" s="38">
        <f>319*50000</f>
        <v>15950000</v>
      </c>
      <c r="F15" s="38"/>
      <c r="G15" s="38">
        <v>25544000</v>
      </c>
      <c r="H15" s="38">
        <v>93548700</v>
      </c>
      <c r="I15" s="38">
        <v>109695300</v>
      </c>
    </row>
    <row r="16" spans="1:11" ht="26.25" customHeight="1">
      <c r="A16" s="8">
        <v>6</v>
      </c>
      <c r="B16" s="32" t="s">
        <v>21</v>
      </c>
      <c r="C16" s="38">
        <f t="shared" si="0"/>
        <v>664</v>
      </c>
      <c r="D16" s="38">
        <v>50000</v>
      </c>
      <c r="E16" s="38">
        <v>33200000</v>
      </c>
      <c r="F16" s="38"/>
      <c r="G16" s="38">
        <v>91227300</v>
      </c>
      <c r="H16" s="38">
        <v>285650800</v>
      </c>
      <c r="I16" s="38">
        <f>206476100+142218800</f>
        <v>348694900</v>
      </c>
    </row>
    <row r="17" spans="1:9" ht="26.25" customHeight="1">
      <c r="A17" s="8">
        <v>7</v>
      </c>
      <c r="B17" s="32" t="s">
        <v>22</v>
      </c>
      <c r="C17" s="38">
        <f t="shared" si="0"/>
        <v>2383</v>
      </c>
      <c r="D17" s="38">
        <v>100000</v>
      </c>
      <c r="E17" s="38">
        <f>2383*100000</f>
        <v>238300000</v>
      </c>
      <c r="F17" s="38"/>
      <c r="G17" s="38"/>
      <c r="H17" s="38">
        <v>344675900</v>
      </c>
      <c r="I17" s="38">
        <v>348995900</v>
      </c>
    </row>
    <row r="18" spans="1:9" ht="26.25" customHeight="1">
      <c r="A18" s="8">
        <v>8</v>
      </c>
      <c r="B18" s="32" t="s">
        <v>18</v>
      </c>
      <c r="C18" s="38">
        <f t="shared" si="0"/>
        <v>978</v>
      </c>
      <c r="D18" s="38">
        <v>100000</v>
      </c>
      <c r="E18" s="38">
        <v>97800000</v>
      </c>
      <c r="F18" s="38"/>
      <c r="G18" s="38"/>
      <c r="H18" s="38">
        <v>11264700</v>
      </c>
      <c r="I18" s="38">
        <v>256459400</v>
      </c>
    </row>
    <row r="19" spans="1:9" ht="26.25" customHeight="1">
      <c r="A19" s="8">
        <v>9</v>
      </c>
      <c r="B19" s="32" t="s">
        <v>23</v>
      </c>
      <c r="C19" s="38">
        <f t="shared" si="0"/>
        <v>556</v>
      </c>
      <c r="D19" s="38">
        <v>50000</v>
      </c>
      <c r="E19" s="38">
        <v>27800000</v>
      </c>
      <c r="F19" s="38">
        <v>1500000</v>
      </c>
      <c r="G19" s="38">
        <v>187146400</v>
      </c>
      <c r="H19" s="38">
        <v>427921900</v>
      </c>
      <c r="I19" s="38">
        <v>493644500</v>
      </c>
    </row>
    <row r="20" spans="1:9" ht="26.25" customHeight="1">
      <c r="A20" s="8">
        <v>10</v>
      </c>
      <c r="B20" s="32" t="s">
        <v>49</v>
      </c>
      <c r="C20" s="38">
        <f t="shared" si="0"/>
        <v>368.5</v>
      </c>
      <c r="D20" s="38">
        <v>20000</v>
      </c>
      <c r="E20" s="38">
        <v>7370000</v>
      </c>
      <c r="F20" s="38"/>
      <c r="G20" s="38"/>
      <c r="H20" s="38">
        <v>8129200</v>
      </c>
      <c r="I20" s="38">
        <v>8129200</v>
      </c>
    </row>
    <row r="21" spans="1:9" ht="26.25" customHeight="1">
      <c r="A21" s="8">
        <v>11</v>
      </c>
      <c r="B21" s="32" t="s">
        <v>24</v>
      </c>
      <c r="C21" s="38">
        <f t="shared" si="0"/>
        <v>747</v>
      </c>
      <c r="D21" s="38">
        <v>50000</v>
      </c>
      <c r="E21" s="38">
        <v>37350000</v>
      </c>
      <c r="F21" s="38"/>
      <c r="G21" s="38">
        <v>81258000</v>
      </c>
      <c r="H21" s="38">
        <v>363351700</v>
      </c>
      <c r="I21" s="38">
        <v>386046000</v>
      </c>
    </row>
    <row r="22" spans="1:9" ht="26.25" customHeight="1">
      <c r="A22" s="8">
        <v>12</v>
      </c>
      <c r="B22" s="32" t="s">
        <v>25</v>
      </c>
      <c r="C22" s="38">
        <f t="shared" si="0"/>
        <v>139</v>
      </c>
      <c r="D22" s="38">
        <v>50000</v>
      </c>
      <c r="E22" s="38">
        <v>6950000</v>
      </c>
      <c r="F22" s="38"/>
      <c r="G22" s="38">
        <v>24451700</v>
      </c>
      <c r="H22" s="38">
        <v>45704500</v>
      </c>
      <c r="I22" s="38">
        <v>45704500</v>
      </c>
    </row>
    <row r="23" spans="1:9" ht="26.25" customHeight="1">
      <c r="A23" s="8">
        <v>13</v>
      </c>
      <c r="B23" s="32" t="s">
        <v>26</v>
      </c>
      <c r="C23" s="38">
        <f t="shared" si="0"/>
        <v>61</v>
      </c>
      <c r="D23" s="38">
        <v>50000</v>
      </c>
      <c r="E23" s="38">
        <v>3050000</v>
      </c>
      <c r="F23" s="38"/>
      <c r="G23" s="38">
        <v>47278000</v>
      </c>
      <c r="H23" s="38">
        <v>64789600</v>
      </c>
      <c r="I23" s="38">
        <v>64789600</v>
      </c>
    </row>
    <row r="24" spans="1:9" ht="26.25" customHeight="1">
      <c r="A24" s="8">
        <v>14</v>
      </c>
      <c r="B24" s="32" t="s">
        <v>27</v>
      </c>
      <c r="C24" s="38">
        <f t="shared" si="0"/>
        <v>2078</v>
      </c>
      <c r="D24" s="38">
        <v>50000</v>
      </c>
      <c r="E24" s="38">
        <v>103900000</v>
      </c>
      <c r="F24" s="38"/>
      <c r="G24" s="38">
        <v>43055600</v>
      </c>
      <c r="H24" s="38">
        <v>156642400</v>
      </c>
      <c r="I24" s="38">
        <v>231296600</v>
      </c>
    </row>
    <row r="25" spans="1:9" ht="26.25" customHeight="1">
      <c r="A25" s="8">
        <v>15</v>
      </c>
      <c r="B25" s="32" t="s">
        <v>28</v>
      </c>
      <c r="C25" s="38">
        <f t="shared" si="0"/>
        <v>337</v>
      </c>
      <c r="D25" s="38">
        <v>50000</v>
      </c>
      <c r="E25" s="38">
        <f>337*50000</f>
        <v>16850000</v>
      </c>
      <c r="F25" s="38"/>
      <c r="G25" s="38">
        <v>36909500</v>
      </c>
      <c r="H25" s="38">
        <v>61231100</v>
      </c>
      <c r="I25" s="38">
        <v>66277500</v>
      </c>
    </row>
    <row r="26" spans="1:9" ht="26.25" customHeight="1">
      <c r="A26" s="8">
        <v>16</v>
      </c>
      <c r="B26" s="32" t="s">
        <v>29</v>
      </c>
      <c r="C26" s="38">
        <f t="shared" si="0"/>
        <v>1655</v>
      </c>
      <c r="D26" s="38">
        <v>50000</v>
      </c>
      <c r="E26" s="38">
        <v>82750000</v>
      </c>
      <c r="F26" s="38">
        <v>7250000</v>
      </c>
      <c r="G26" s="38">
        <v>21730000</v>
      </c>
      <c r="H26" s="38">
        <v>205141300</v>
      </c>
      <c r="I26" s="38">
        <v>284375600</v>
      </c>
    </row>
    <row r="27" spans="1:9" ht="26.25" customHeight="1">
      <c r="A27" s="8">
        <v>17</v>
      </c>
      <c r="B27" s="32" t="s">
        <v>272</v>
      </c>
      <c r="C27" s="38">
        <f t="shared" si="0"/>
        <v>1479</v>
      </c>
      <c r="D27" s="38">
        <v>50000</v>
      </c>
      <c r="E27" s="38">
        <v>73950000</v>
      </c>
      <c r="F27" s="38"/>
      <c r="G27" s="38">
        <v>126269400</v>
      </c>
      <c r="H27" s="38">
        <v>259875700</v>
      </c>
      <c r="I27" s="38">
        <v>259875700</v>
      </c>
    </row>
    <row r="28" spans="1:9" ht="26.25" customHeight="1">
      <c r="A28" s="8">
        <v>18</v>
      </c>
      <c r="B28" s="32" t="s">
        <v>31</v>
      </c>
      <c r="C28" s="38">
        <f t="shared" si="0"/>
        <v>2602</v>
      </c>
      <c r="D28" s="38">
        <v>50000</v>
      </c>
      <c r="E28" s="38">
        <v>130100000</v>
      </c>
      <c r="F28" s="38"/>
      <c r="G28" s="38">
        <v>82089900</v>
      </c>
      <c r="H28" s="38">
        <v>446296300</v>
      </c>
      <c r="I28" s="38">
        <f>482648400+62621300+60000000</f>
        <v>605269700</v>
      </c>
    </row>
    <row r="29" spans="1:9" ht="26.25" customHeight="1">
      <c r="A29" s="8">
        <v>19</v>
      </c>
      <c r="B29" s="32" t="s">
        <v>32</v>
      </c>
      <c r="C29" s="38">
        <f t="shared" si="0"/>
        <v>1363.992</v>
      </c>
      <c r="D29" s="38">
        <v>50000</v>
      </c>
      <c r="E29" s="38">
        <v>68199600</v>
      </c>
      <c r="F29" s="38">
        <v>1500000</v>
      </c>
      <c r="G29" s="38">
        <v>90176000</v>
      </c>
      <c r="H29" s="38">
        <v>251393700</v>
      </c>
      <c r="I29" s="38">
        <v>266331100</v>
      </c>
    </row>
    <row r="30" spans="1:9" ht="26.25" customHeight="1">
      <c r="A30" s="8">
        <v>20</v>
      </c>
      <c r="B30" s="32" t="s">
        <v>273</v>
      </c>
      <c r="C30" s="38">
        <f t="shared" si="0"/>
        <v>352</v>
      </c>
      <c r="D30" s="38">
        <v>50000</v>
      </c>
      <c r="E30" s="38">
        <v>17600000</v>
      </c>
      <c r="F30" s="38"/>
      <c r="G30" s="38">
        <v>114844000</v>
      </c>
      <c r="H30" s="38">
        <v>201110600</v>
      </c>
      <c r="I30" s="38">
        <v>201110600</v>
      </c>
    </row>
    <row r="31" spans="1:9" ht="26.25" customHeight="1">
      <c r="A31" s="8">
        <v>21</v>
      </c>
      <c r="B31" s="32" t="s">
        <v>34</v>
      </c>
      <c r="C31" s="38">
        <f t="shared" si="0"/>
        <v>321</v>
      </c>
      <c r="D31" s="38">
        <v>50000</v>
      </c>
      <c r="E31" s="38">
        <v>16050000</v>
      </c>
      <c r="F31" s="38"/>
      <c r="G31" s="38">
        <v>126015500</v>
      </c>
      <c r="H31" s="38">
        <v>173371400</v>
      </c>
      <c r="I31" s="38">
        <v>210731900</v>
      </c>
    </row>
    <row r="32" spans="1:9" ht="26.25" customHeight="1">
      <c r="A32" s="8">
        <v>22</v>
      </c>
      <c r="B32" s="32" t="s">
        <v>35</v>
      </c>
      <c r="C32" s="38">
        <f t="shared" si="0"/>
        <v>328</v>
      </c>
      <c r="D32" s="38">
        <v>50000</v>
      </c>
      <c r="E32" s="38">
        <v>16400000</v>
      </c>
      <c r="F32" s="38"/>
      <c r="G32" s="38">
        <v>24000000</v>
      </c>
      <c r="H32" s="38">
        <v>64916800</v>
      </c>
      <c r="I32" s="38">
        <v>64916800</v>
      </c>
    </row>
    <row r="33" spans="1:9" ht="26.25" customHeight="1">
      <c r="A33" s="8">
        <v>23</v>
      </c>
      <c r="B33" s="32" t="s">
        <v>134</v>
      </c>
      <c r="C33" s="38">
        <f t="shared" si="0"/>
        <v>67</v>
      </c>
      <c r="D33" s="38">
        <v>50000</v>
      </c>
      <c r="E33" s="38">
        <f>67*50000</f>
        <v>3350000</v>
      </c>
      <c r="F33" s="38"/>
      <c r="G33" s="38">
        <v>20012200</v>
      </c>
      <c r="H33" s="38">
        <v>35612400</v>
      </c>
      <c r="I33" s="38">
        <v>37128500</v>
      </c>
    </row>
    <row r="34" spans="1:9" ht="26.25" customHeight="1">
      <c r="A34" s="8">
        <v>24</v>
      </c>
      <c r="B34" s="32" t="s">
        <v>16</v>
      </c>
      <c r="C34" s="38">
        <f t="shared" si="0"/>
        <v>96</v>
      </c>
      <c r="D34" s="38">
        <v>50000</v>
      </c>
      <c r="E34" s="38">
        <v>4800000</v>
      </c>
      <c r="F34" s="38"/>
      <c r="G34" s="38">
        <v>18317000</v>
      </c>
      <c r="H34" s="38">
        <v>70679500</v>
      </c>
      <c r="I34" s="38">
        <v>70679500</v>
      </c>
    </row>
    <row r="35" spans="1:9" ht="26.25" customHeight="1">
      <c r="A35" s="8">
        <v>25</v>
      </c>
      <c r="B35" s="32" t="s">
        <v>36</v>
      </c>
      <c r="C35" s="38">
        <f t="shared" si="0"/>
        <v>161</v>
      </c>
      <c r="D35" s="38">
        <v>50000</v>
      </c>
      <c r="E35" s="38">
        <v>8050000</v>
      </c>
      <c r="F35" s="38"/>
      <c r="G35" s="38">
        <v>60085800</v>
      </c>
      <c r="H35" s="38">
        <v>103227500</v>
      </c>
      <c r="I35" s="38">
        <f>115920200+56000000</f>
        <v>171920200</v>
      </c>
    </row>
    <row r="36" spans="1:9" ht="26.25" customHeight="1">
      <c r="A36" s="8">
        <v>26</v>
      </c>
      <c r="B36" s="32" t="s">
        <v>37</v>
      </c>
      <c r="C36" s="38">
        <f t="shared" si="0"/>
        <v>46</v>
      </c>
      <c r="D36" s="38">
        <v>50000</v>
      </c>
      <c r="E36" s="38">
        <v>2300000</v>
      </c>
      <c r="F36" s="38"/>
      <c r="G36" s="38">
        <v>21616000</v>
      </c>
      <c r="H36" s="38">
        <v>44769500</v>
      </c>
      <c r="I36" s="38">
        <v>48335100</v>
      </c>
    </row>
    <row r="37" spans="1:9" ht="26.25" customHeight="1">
      <c r="A37" s="8">
        <v>27</v>
      </c>
      <c r="B37" s="32" t="s">
        <v>72</v>
      </c>
      <c r="C37" s="38">
        <f t="shared" si="0"/>
        <v>215</v>
      </c>
      <c r="D37" s="38">
        <v>50000</v>
      </c>
      <c r="E37" s="38">
        <v>10750000</v>
      </c>
      <c r="F37" s="38"/>
      <c r="G37" s="38">
        <v>21829300</v>
      </c>
      <c r="H37" s="38">
        <v>74440400</v>
      </c>
      <c r="I37" s="38">
        <v>91456200</v>
      </c>
    </row>
    <row r="38" spans="1:9" ht="26.25" customHeight="1">
      <c r="A38" s="8">
        <v>28</v>
      </c>
      <c r="B38" s="32" t="s">
        <v>38</v>
      </c>
      <c r="C38" s="38">
        <f t="shared" si="0"/>
        <v>142</v>
      </c>
      <c r="D38" s="38">
        <v>50000</v>
      </c>
      <c r="E38" s="38">
        <v>7100000</v>
      </c>
      <c r="F38" s="38"/>
      <c r="G38" s="38">
        <v>23015500</v>
      </c>
      <c r="H38" s="38">
        <v>63996400</v>
      </c>
      <c r="I38" s="38">
        <v>75091900</v>
      </c>
    </row>
    <row r="39" spans="1:9" ht="26.25" customHeight="1">
      <c r="A39" s="8">
        <v>29</v>
      </c>
      <c r="B39" s="32" t="s">
        <v>39</v>
      </c>
      <c r="C39" s="62">
        <f t="shared" si="0"/>
        <v>83</v>
      </c>
      <c r="D39" s="38">
        <v>50000</v>
      </c>
      <c r="E39" s="38">
        <v>4150000</v>
      </c>
      <c r="F39" s="38"/>
      <c r="G39" s="38">
        <v>23224000</v>
      </c>
      <c r="H39" s="38">
        <v>48476300</v>
      </c>
      <c r="I39" s="38">
        <v>48476300</v>
      </c>
    </row>
    <row r="40" spans="1:9" ht="26.25" customHeight="1">
      <c r="A40" s="8">
        <v>30</v>
      </c>
      <c r="B40" s="32" t="s">
        <v>40</v>
      </c>
      <c r="C40" s="38">
        <f t="shared" si="0"/>
        <v>202</v>
      </c>
      <c r="D40" s="38">
        <v>50000</v>
      </c>
      <c r="E40" s="38">
        <v>10100000</v>
      </c>
      <c r="F40" s="38"/>
      <c r="G40" s="38">
        <v>24100000</v>
      </c>
      <c r="H40" s="38">
        <v>92380000</v>
      </c>
      <c r="I40" s="38">
        <v>99551700</v>
      </c>
    </row>
    <row r="41" spans="1:9" ht="26.25" customHeight="1">
      <c r="A41" s="8">
        <v>31</v>
      </c>
      <c r="B41" s="32" t="s">
        <v>76</v>
      </c>
      <c r="C41" s="38">
        <f t="shared" si="0"/>
        <v>207</v>
      </c>
      <c r="D41" s="38">
        <v>50000</v>
      </c>
      <c r="E41" s="38">
        <v>10350000</v>
      </c>
      <c r="F41" s="38"/>
      <c r="G41" s="38">
        <v>35200000</v>
      </c>
      <c r="H41" s="38">
        <v>77670800</v>
      </c>
      <c r="I41" s="38">
        <v>190361400</v>
      </c>
    </row>
    <row r="42" spans="1:9" ht="26.25" customHeight="1">
      <c r="A42" s="8">
        <v>32</v>
      </c>
      <c r="B42" s="32" t="s">
        <v>41</v>
      </c>
      <c r="C42" s="38">
        <f t="shared" si="0"/>
        <v>93</v>
      </c>
      <c r="D42" s="38">
        <v>30000</v>
      </c>
      <c r="E42" s="38">
        <v>2790000</v>
      </c>
      <c r="F42" s="38"/>
      <c r="G42" s="38">
        <v>6757900</v>
      </c>
      <c r="H42" s="38">
        <v>29900000</v>
      </c>
      <c r="I42" s="38">
        <v>29900000</v>
      </c>
    </row>
    <row r="43" spans="1:9" ht="26.25" customHeight="1">
      <c r="A43" s="8">
        <v>33</v>
      </c>
      <c r="B43" s="32" t="s">
        <v>42</v>
      </c>
      <c r="C43" s="38">
        <f t="shared" si="0"/>
        <v>60</v>
      </c>
      <c r="D43" s="38">
        <v>50000</v>
      </c>
      <c r="E43" s="38">
        <v>3000000</v>
      </c>
      <c r="F43" s="38"/>
      <c r="G43" s="38">
        <v>18000000</v>
      </c>
      <c r="H43" s="38">
        <v>28992000</v>
      </c>
      <c r="I43" s="38">
        <v>28992000</v>
      </c>
    </row>
    <row r="44" spans="1:9" ht="26.25" customHeight="1">
      <c r="A44" s="8">
        <v>34</v>
      </c>
      <c r="B44" s="32" t="s">
        <v>43</v>
      </c>
      <c r="C44" s="38">
        <f t="shared" si="0"/>
        <v>340</v>
      </c>
      <c r="D44" s="38">
        <v>50000</v>
      </c>
      <c r="E44" s="38">
        <v>17000000</v>
      </c>
      <c r="F44" s="38"/>
      <c r="G44" s="38">
        <v>20132300</v>
      </c>
      <c r="H44" s="38">
        <v>80568600</v>
      </c>
      <c r="I44" s="38">
        <v>94149900</v>
      </c>
    </row>
    <row r="45" spans="1:9" ht="26.25" customHeight="1">
      <c r="A45" s="8">
        <v>35</v>
      </c>
      <c r="B45" s="32" t="s">
        <v>44</v>
      </c>
      <c r="C45" s="38">
        <f t="shared" si="0"/>
        <v>51</v>
      </c>
      <c r="D45" s="38">
        <v>30000</v>
      </c>
      <c r="E45" s="38">
        <v>1530000</v>
      </c>
      <c r="F45" s="38"/>
      <c r="G45" s="38">
        <v>15572100</v>
      </c>
      <c r="H45" s="38">
        <v>57123800</v>
      </c>
      <c r="I45" s="38">
        <v>57123800</v>
      </c>
    </row>
    <row r="46" spans="1:9" ht="26.25" customHeight="1">
      <c r="A46" s="8">
        <v>36</v>
      </c>
      <c r="B46" s="32" t="s">
        <v>45</v>
      </c>
      <c r="C46" s="38">
        <f t="shared" si="0"/>
        <v>80</v>
      </c>
      <c r="D46" s="38">
        <v>30000</v>
      </c>
      <c r="E46" s="38">
        <v>2400000</v>
      </c>
      <c r="F46" s="38"/>
      <c r="G46" s="38">
        <v>38000000</v>
      </c>
      <c r="H46" s="38">
        <v>80957100</v>
      </c>
      <c r="I46" s="38">
        <v>80957100</v>
      </c>
    </row>
    <row r="47" spans="1:9" ht="26.25" customHeight="1">
      <c r="A47" s="8">
        <v>37</v>
      </c>
      <c r="B47" s="32" t="s">
        <v>46</v>
      </c>
      <c r="C47" s="38">
        <f t="shared" si="0"/>
        <v>161.86666666666667</v>
      </c>
      <c r="D47" s="38">
        <v>30000</v>
      </c>
      <c r="E47" s="38">
        <v>4856000</v>
      </c>
      <c r="F47" s="38"/>
      <c r="G47" s="38">
        <v>25049300</v>
      </c>
      <c r="H47" s="38">
        <v>48122700</v>
      </c>
      <c r="I47" s="38">
        <v>48122700</v>
      </c>
    </row>
    <row r="48" spans="1:9" ht="26.25" customHeight="1">
      <c r="A48" s="8">
        <v>38</v>
      </c>
      <c r="B48" s="32" t="s">
        <v>83</v>
      </c>
      <c r="C48" s="38">
        <f t="shared" si="0"/>
        <v>94</v>
      </c>
      <c r="D48" s="38">
        <v>50000</v>
      </c>
      <c r="E48" s="38">
        <v>4700000</v>
      </c>
      <c r="F48" s="38"/>
      <c r="G48" s="38">
        <v>6363200</v>
      </c>
      <c r="H48" s="38">
        <v>64996400</v>
      </c>
      <c r="I48" s="38">
        <v>64996400</v>
      </c>
    </row>
    <row r="49" spans="1:12" ht="26.25" customHeight="1">
      <c r="A49" s="8">
        <v>39</v>
      </c>
      <c r="B49" s="32" t="s">
        <v>47</v>
      </c>
      <c r="C49" s="38">
        <f t="shared" si="0"/>
        <v>81</v>
      </c>
      <c r="D49" s="38">
        <v>50000</v>
      </c>
      <c r="E49" s="38">
        <f>81*50000</f>
        <v>4050000</v>
      </c>
      <c r="F49" s="38"/>
      <c r="G49" s="38">
        <v>17132600</v>
      </c>
      <c r="H49" s="38">
        <v>59614800</v>
      </c>
      <c r="I49" s="38">
        <v>59614800</v>
      </c>
    </row>
    <row r="50" spans="1:12" ht="26.25" customHeight="1">
      <c r="A50" s="8">
        <v>40</v>
      </c>
      <c r="B50" s="32" t="s">
        <v>48</v>
      </c>
      <c r="C50" s="38">
        <f t="shared" si="0"/>
        <v>167</v>
      </c>
      <c r="D50" s="38">
        <v>100000</v>
      </c>
      <c r="E50" s="38">
        <v>16700000</v>
      </c>
      <c r="F50" s="38"/>
      <c r="G50" s="38">
        <v>84788000</v>
      </c>
      <c r="H50" s="38">
        <v>229516300</v>
      </c>
      <c r="I50" s="38">
        <v>365142400</v>
      </c>
    </row>
    <row r="51" spans="1:12" ht="26.25" customHeight="1">
      <c r="A51" s="85" t="s">
        <v>15</v>
      </c>
      <c r="B51" s="86"/>
      <c r="C51" s="100">
        <f>SUM(E11:E50)</f>
        <v>1184045600</v>
      </c>
      <c r="D51" s="101"/>
      <c r="E51" s="102"/>
      <c r="F51" s="51">
        <f t="shared" ref="F51:G51" si="1">SUM(F11:F50)</f>
        <v>11750000</v>
      </c>
      <c r="G51" s="51">
        <f t="shared" si="1"/>
        <v>1768027300</v>
      </c>
      <c r="H51" s="52">
        <f>SUM(H11:H50)</f>
        <v>5207970700</v>
      </c>
      <c r="I51" s="52">
        <f>SUM(I11:I50)</f>
        <v>6710775100</v>
      </c>
    </row>
    <row r="52" spans="1:12" ht="24" customHeight="1">
      <c r="A52" s="12"/>
      <c r="B52" s="12"/>
      <c r="C52" s="12"/>
      <c r="D52" s="12"/>
      <c r="E52" s="12"/>
      <c r="F52" s="13"/>
      <c r="G52" s="13"/>
      <c r="H52" s="13"/>
      <c r="I52" s="13"/>
    </row>
    <row r="53" spans="1:12" ht="25.5" customHeight="1">
      <c r="A53" s="67" t="s">
        <v>138</v>
      </c>
      <c r="B53" s="67"/>
      <c r="C53" s="63"/>
      <c r="D53" s="63"/>
      <c r="E53" s="63"/>
      <c r="G53" s="93" t="s">
        <v>140</v>
      </c>
      <c r="H53" s="93"/>
      <c r="I53" s="93"/>
      <c r="L53" s="49"/>
    </row>
    <row r="54" spans="1:12" ht="29.25">
      <c r="A54" s="50" t="s">
        <v>255</v>
      </c>
      <c r="B54" s="50"/>
      <c r="C54" s="63"/>
      <c r="D54" s="63"/>
      <c r="E54" s="63"/>
      <c r="G54" s="81" t="s">
        <v>145</v>
      </c>
      <c r="H54" s="81"/>
      <c r="I54" s="81"/>
    </row>
    <row r="55" spans="1:12" ht="25.5">
      <c r="B55" s="10" t="s">
        <v>140</v>
      </c>
      <c r="C55" s="10"/>
      <c r="D55" s="10"/>
      <c r="E55" s="10"/>
    </row>
    <row r="56" spans="1:12" ht="25.5">
      <c r="A56" s="15" t="s">
        <v>139</v>
      </c>
      <c r="B56" s="15"/>
      <c r="C56" s="15"/>
      <c r="D56" s="15"/>
      <c r="E56" s="15"/>
    </row>
  </sheetData>
  <mergeCells count="18">
    <mergeCell ref="G54:I54"/>
    <mergeCell ref="A7:I7"/>
    <mergeCell ref="A8:I8"/>
    <mergeCell ref="A9:A10"/>
    <mergeCell ref="B9:B10"/>
    <mergeCell ref="C9:E9"/>
    <mergeCell ref="F9:H9"/>
    <mergeCell ref="I9:I10"/>
    <mergeCell ref="A51:B51"/>
    <mergeCell ref="C51:E51"/>
    <mergeCell ref="A53:B53"/>
    <mergeCell ref="G53:I53"/>
    <mergeCell ref="A6:I6"/>
    <mergeCell ref="A1:I1"/>
    <mergeCell ref="A2:I2"/>
    <mergeCell ref="A3:I3"/>
    <mergeCell ref="A4:I4"/>
    <mergeCell ref="A5:I5"/>
  </mergeCells>
  <pageMargins left="0.75" right="0.25" top="0.75" bottom="0.75" header="0.3" footer="0.3"/>
  <pageSetup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E4" sqref="E4"/>
    </sheetView>
  </sheetViews>
  <sheetFormatPr defaultRowHeight="15"/>
  <cols>
    <col min="1" max="1" width="17.140625" customWidth="1"/>
    <col min="2" max="2" width="11.42578125" customWidth="1"/>
    <col min="3" max="3" width="16" customWidth="1"/>
    <col min="4" max="4" width="12" customWidth="1"/>
    <col min="5" max="5" width="16.140625" customWidth="1"/>
    <col min="6" max="6" width="12.85546875" customWidth="1"/>
    <col min="7" max="7" width="21.5703125" customWidth="1"/>
    <col min="8" max="8" width="12.85546875" customWidth="1"/>
  </cols>
  <sheetData>
    <row r="1" spans="1:8" ht="30.75" customHeight="1">
      <c r="A1" s="103" t="s">
        <v>257</v>
      </c>
      <c r="B1" s="103"/>
      <c r="C1" s="103"/>
      <c r="D1" s="103"/>
      <c r="E1" s="103"/>
      <c r="F1" s="103"/>
      <c r="G1" s="103"/>
      <c r="H1" s="103"/>
    </row>
    <row r="2" spans="1:8" ht="30.75" customHeight="1">
      <c r="A2" s="104" t="s">
        <v>256</v>
      </c>
      <c r="B2" s="104"/>
      <c r="C2" s="104"/>
      <c r="D2" s="104"/>
      <c r="E2" s="104"/>
      <c r="F2" s="104"/>
      <c r="G2" s="104"/>
      <c r="H2" s="104"/>
    </row>
    <row r="3" spans="1:8" ht="30.75" customHeight="1">
      <c r="A3" s="64" t="s">
        <v>259</v>
      </c>
      <c r="B3" s="64" t="s">
        <v>5</v>
      </c>
      <c r="C3" s="64" t="s">
        <v>260</v>
      </c>
      <c r="D3" s="64" t="s">
        <v>5</v>
      </c>
      <c r="E3" s="64" t="s">
        <v>261</v>
      </c>
      <c r="F3" s="64" t="s">
        <v>5</v>
      </c>
      <c r="G3" s="64" t="s">
        <v>258</v>
      </c>
      <c r="H3" s="64" t="s">
        <v>5</v>
      </c>
    </row>
    <row r="4" spans="1:8" ht="30.75" customHeight="1">
      <c r="A4" s="65" t="s">
        <v>262</v>
      </c>
      <c r="B4" s="65" t="s">
        <v>266</v>
      </c>
      <c r="C4" s="65" t="s">
        <v>263</v>
      </c>
      <c r="D4" s="65" t="s">
        <v>267</v>
      </c>
      <c r="E4" s="65" t="s">
        <v>264</v>
      </c>
      <c r="F4" s="65" t="s">
        <v>268</v>
      </c>
      <c r="G4" s="65" t="s">
        <v>265</v>
      </c>
      <c r="H4" s="65" t="s">
        <v>269</v>
      </c>
    </row>
  </sheetData>
  <mergeCells count="2">
    <mergeCell ref="A1:H1"/>
    <mergeCell ref="A2:H2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update Ac New 07 16</vt:lpstr>
      <vt:lpstr>NEW 06 16</vt:lpstr>
      <vt:lpstr>update Ac New 07 16 (2)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Dara</dc:creator>
  <cp:lastModifiedBy>Poeurk</cp:lastModifiedBy>
  <cp:lastPrinted>2016-07-25T03:15:11Z</cp:lastPrinted>
  <dcterms:created xsi:type="dcterms:W3CDTF">2016-05-28T08:18:03Z</dcterms:created>
  <dcterms:modified xsi:type="dcterms:W3CDTF">2016-07-25T03:44:16Z</dcterms:modified>
</cp:coreProperties>
</file>